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firstSheet="7" activeTab="14"/>
  </bookViews>
  <sheets>
    <sheet name="приложение 1" sheetId="1" r:id="rId1"/>
    <sheet name="доходы 2019 прил.4" sheetId="2" r:id="rId2"/>
    <sheet name="доходы 2020-2021 прил. 5" sheetId="3" r:id="rId3"/>
    <sheet name="Расходы 2020-2021 гг. прил 7" sheetId="4" r:id="rId4"/>
    <sheet name="Дорож.фонд 2019 г. прил.10" sheetId="5" r:id="rId5"/>
    <sheet name="Дорож.ф. 20-21 г прил.11" sheetId="6" r:id="rId6"/>
    <sheet name="Расходы 2019 г. прил 6" sheetId="7" r:id="rId7"/>
    <sheet name="Гл.админ.дох. пр. 2" sheetId="8" r:id="rId8"/>
    <sheet name="Источ.фин.дефицита пр.3" sheetId="9" r:id="rId9"/>
    <sheet name="прил-е 16" sheetId="10" r:id="rId10"/>
    <sheet name="прил.12" sheetId="11" r:id="rId11"/>
    <sheet name="прилож.13" sheetId="12" r:id="rId12"/>
    <sheet name="прил-е 17" sheetId="13" r:id="rId13"/>
    <sheet name="прил.14" sheetId="14" r:id="rId14"/>
    <sheet name="прил.15" sheetId="15" r:id="rId15"/>
    <sheet name="18" sheetId="16" r:id="rId16"/>
  </sheets>
  <definedNames/>
  <calcPr fullCalcOnLoad="1"/>
</workbook>
</file>

<file path=xl/sharedStrings.xml><?xml version="1.0" encoding="utf-8"?>
<sst xmlns="http://schemas.openxmlformats.org/spreadsheetml/2006/main" count="1268" uniqueCount="555">
  <si>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</si>
  <si>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</si>
  <si>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</si>
  <si>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</si>
  <si>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</si>
  <si>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</si>
  <si>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</si>
  <si>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</si>
  <si>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</si>
  <si>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</si>
  <si>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</si>
  <si>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</si>
  <si>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</si>
  <si>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</si>
  <si>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 xml:space="preserve">Вильвенского сельского поселения 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</si>
  <si>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</si>
  <si>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</si>
  <si>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</si>
  <si>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</si>
  <si>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Приложение 4</t>
  </si>
  <si>
    <t>тыс.руб.</t>
  </si>
  <si>
    <t>Налог на доходы физических лиц</t>
  </si>
  <si>
    <t>Земельный налог</t>
  </si>
  <si>
    <t>Бюджет по доходам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</si>
  <si>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</si>
  <si>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соотведствии с законодательными актами РФ на совершение нотариальных действий</t>
  </si>
  <si>
    <t>Наименование расходов</t>
  </si>
  <si>
    <t>Сумма</t>
  </si>
  <si>
    <t>1 06 04011 02 0000 110</t>
  </si>
  <si>
    <t>Транспортный налог с организаций</t>
  </si>
  <si>
    <t>Межбюджетные трансферты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</si>
  <si>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</si>
  <si>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</si>
  <si>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</si>
  <si>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классификации источников финансирования дефицита</t>
  </si>
  <si>
    <t>№ п/п</t>
  </si>
  <si>
    <t>1.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</si>
  <si>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</si>
  <si>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</si>
  <si>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</si>
  <si>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</si>
  <si>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 xml:space="preserve"> </t>
  </si>
  <si>
    <t>Составление протоколов об административных правонарушениях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</si>
  <si>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</si>
  <si>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</si>
  <si>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</si>
  <si>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</si>
  <si>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</si>
  <si>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</si>
  <si>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</si>
  <si>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</si>
  <si>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</si>
  <si>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</si>
  <si>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100</t>
  </si>
  <si>
    <t>1 01 02020 01 0000 110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</si>
  <si>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</si>
  <si>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</si>
  <si>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</si>
  <si>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</si>
  <si>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</si>
  <si>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</si>
  <si>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</si>
  <si>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</si>
  <si>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</si>
  <si>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</si>
  <si>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</si>
  <si>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распределения по отдельным видам доходов</t>
  </si>
  <si>
    <t>Код администратора</t>
  </si>
  <si>
    <t>Вильвенского сельского поселения</t>
  </si>
  <si>
    <t>Разработка официальной символики муниципального образования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</si>
  <si>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</si>
  <si>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</si>
  <si>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</si>
  <si>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</si>
  <si>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</si>
  <si>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</si>
  <si>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</si>
  <si>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000 1 16 23051 10 0000 140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</si>
  <si>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</si>
  <si>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</si>
  <si>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>640 01 02 00 00 01 0000 710</t>
  </si>
  <si>
    <t>640 01 02 00 00 01 0000 810</t>
  </si>
  <si>
    <t>640 01 03 01 00 01 0000 710</t>
  </si>
  <si>
    <t>640 01 03 01 00 10 0000 810</t>
  </si>
  <si>
    <t>Увеличение прочих остатков денежных средств бюджета Вильвенского  сельского поселения</t>
  </si>
  <si>
    <t>640 01 06 05 02 05 0000 640</t>
  </si>
  <si>
    <t>640 01 06 05 02 05 0000 540</t>
  </si>
  <si>
    <t>Вильвенского  сельского поселения</t>
  </si>
  <si>
    <t>Договоры и соглашения о получении Вильвенским сельским поселением бюджетных ссуд и бюджетных кредитов от бюджетов других уровней бюджетной системы РФ</t>
  </si>
  <si>
    <t>Договоры и соглашения о получении Вильвенскимсельским поселением бюджетных ссуд и бюджетных кредитов от бюджетов других уровней бюджетной системы РФ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</si>
  <si>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</si>
  <si>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</si>
  <si>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</si>
  <si>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</si>
  <si>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</si>
  <si>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</si>
  <si>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</si>
  <si>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</si>
  <si>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</si>
  <si>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</si>
  <si>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</si>
  <si>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</si>
  <si>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</si>
  <si>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</si>
  <si>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</si>
  <si>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</si>
  <si>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Администрация Вильвенского сельского поселения Добрянского муниципального района Пермского края                                                                                                          </t>
  </si>
  <si>
    <t>Наименование администратора источников финансирования дефицита бюджета Вильвенского сельского поселения</t>
  </si>
  <si>
    <t>640 01 05 02 01 10 0000 510</t>
  </si>
  <si>
    <t>640 01 05 02 01 10 0000 610</t>
  </si>
  <si>
    <t>Получение кредитов от кредитных организаций бюджетом Вильвенского сельского поселения в валюте Российской Федерации</t>
  </si>
  <si>
    <t>Погашение кредитов, полученных от кредитных организаций  бюджетом Вильвенского сельского поселения в валюте Российской Федерации</t>
  </si>
  <si>
    <t>Получение кредитов от других бюджетов бюджетной системы Российской Федерации бюджетом Вильвенского сельского поселения в валюте Российской Федерации</t>
  </si>
  <si>
    <t>Погашение бюджетом Вильвенского  сельского поселения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</si>
  <si>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бюджета Вильвенского сельского поселения</t>
  </si>
  <si>
    <t>Предоставление бюджетных кредитов другим бюджетам   бюджетной системы РФ из бюджета муниципального района в валюте РФ</t>
  </si>
  <si>
    <t>Обеспечение деятельности органов местного самоуправления Вильвенского сельского поселения</t>
  </si>
  <si>
    <t>Муниципальная программа Вильвенского сельского поселения "Инфраструктура Вильвенского поселения"</t>
  </si>
  <si>
    <t>1 03 02000 01 0000 110</t>
  </si>
  <si>
    <t>1 03 02250 01 0000 110</t>
  </si>
  <si>
    <t>1 03 02230 01 0000 110</t>
  </si>
  <si>
    <t>1 03 02240 01 0000 110</t>
  </si>
  <si>
    <t>Приложение 2</t>
  </si>
  <si>
    <t>Обеспечение выполнения функций органами местного самоуправления</t>
  </si>
  <si>
    <t>Межбюджетные трансферты, передаваемые в бюджет муниципального района жля осуществления полномочий в области градостроительной деятельности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</si>
  <si>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</si>
  <si>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</si>
  <si>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</si>
  <si>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</si>
  <si>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</si>
  <si>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</si>
  <si>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</si>
  <si>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>02 0 2020</t>
  </si>
  <si>
    <t>Мероприятия по обслуживанию и содержанию наружного уличного освещения (ремонт сетей)</t>
  </si>
  <si>
    <t>Реализация политики органов местного самоуправления Вильвенского сельского поселения в области приватизации и управления муниципальной собственностью</t>
  </si>
  <si>
    <t xml:space="preserve">Мероприятия по обеспечению пожарной безопасности в границах поселения </t>
  </si>
  <si>
    <t>Приложение 13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</si>
  <si>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</si>
  <si>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</si>
  <si>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</si>
  <si>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</si>
  <si>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</si>
  <si>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</si>
  <si>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</si>
  <si>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</si>
  <si>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</si>
  <si>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</si>
  <si>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</si>
  <si>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</si>
  <si>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</si>
  <si>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</si>
  <si>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</si>
  <si>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</si>
  <si>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</si>
  <si>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</si>
  <si>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</si>
  <si>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</si>
  <si>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Муниципальная программа Вильвенского сельского поселения "Управление земельными ресурсами и имуществом Вильвенского поселения"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</si>
  <si>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</si>
  <si>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</si>
  <si>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</si>
  <si>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Межбюджетные трансферты, передаваемые в бюджет муниципального района для осуществления полномочий в области градостроительной деятельности</t>
  </si>
  <si>
    <t>Приложение 5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</si>
  <si>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</si>
  <si>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</si>
  <si>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 xml:space="preserve">Возмещение затрат за электрическую энергию уличного освещения жителям поселения.
</t>
  </si>
  <si>
    <t>02 0 5390</t>
  </si>
  <si>
    <t>Финансовое обеспечение дорожной деятельности за счет средств федерального бюджета.</t>
  </si>
  <si>
    <t>600</t>
  </si>
  <si>
    <t>Акцизы по подакцизным товарам (продукции), производимым на территории Российской федерации</t>
  </si>
  <si>
    <t>Основное мероприятие "Создание условий для организации и проведения культурно-массовых мероприятий"</t>
  </si>
  <si>
    <t>Закупка товаров, работ и услуг для государственных (муниципальных) нужд</t>
  </si>
  <si>
    <t>Предоставление субсидий федеральным бюджетным, автономным учреждениям и иным некоммерческим организациям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</si>
  <si>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</si>
  <si>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</si>
  <si>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</si>
  <si>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</si>
  <si>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</si>
  <si>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 Судебная защита интересов казны Вильвенского сельского поселения"</t>
  </si>
  <si>
    <t>Иные межбюджетные трансферты, передаваемые в бюджет муниципального района по осуществлению внешнего муниципального финансового контроля</t>
  </si>
  <si>
    <t>Основное мероприятие "Организация мероприятий в сфере земельных отношений"</t>
  </si>
  <si>
    <t>Наименование муниципальной программы, направления расходов</t>
  </si>
  <si>
    <t xml:space="preserve">Муниципальная программа </t>
  </si>
  <si>
    <t>«Инфраструктура Вильвенского сельского поселения»</t>
  </si>
  <si>
    <t>1.1.</t>
  </si>
  <si>
    <t>Паспортизация дорог общего пользования в границах поселения</t>
  </si>
  <si>
    <t>Всего: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</si>
  <si>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</si>
  <si>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1.2</t>
  </si>
  <si>
    <t>1.2.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</si>
  <si>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</si>
  <si>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</si>
  <si>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</si>
  <si>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</si>
  <si>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</si>
  <si>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</si>
  <si>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01 0 02 00050</t>
  </si>
  <si>
    <t>01 0 02 00060</t>
  </si>
  <si>
    <t xml:space="preserve">02 0 00 00000 </t>
  </si>
  <si>
    <t xml:space="preserve">03 0 00 00000 </t>
  </si>
  <si>
    <t xml:space="preserve">04 0 00 00000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</si>
  <si>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</si>
  <si>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</si>
  <si>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Код  администратора</t>
  </si>
  <si>
    <t>Код классификации доходов</t>
  </si>
  <si>
    <t>МКУ "Администрация Вильвенского сельского поселения"</t>
  </si>
  <si>
    <t xml:space="preserve">640 1 08 04020 01 1000 110  </t>
  </si>
  <si>
    <t xml:space="preserve">640 1 08 04020 01 4000 110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</si>
  <si>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</si>
  <si>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640 1 11 05035 10 0000 120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</si>
  <si>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</si>
  <si>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640 1 14 02053 10 0000 410</t>
  </si>
  <si>
    <t>640 1 14 02053 10 0000 440</t>
  </si>
  <si>
    <t>640 1 14 06025 10 0000 430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</si>
  <si>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</si>
  <si>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640 1 16 90050 10 0000 140</t>
  </si>
  <si>
    <t>640 1 17 01050 10 0000 180</t>
  </si>
  <si>
    <t>640 1 17 02020 10 0000 180</t>
  </si>
  <si>
    <t>640 1 17 05050 10 0000 180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</si>
  <si>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</si>
  <si>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</si>
  <si>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640 1 11 05013 10 0000 120</t>
  </si>
  <si>
    <t>640 1 14 06013 10 0000 430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</si>
  <si>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</si>
  <si>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640 1 11 05313 10 0000 120
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</si>
  <si>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</si>
  <si>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640 1 11 05314 10 0000 120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</si>
  <si>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</si>
  <si>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640 1 11 05325 10 0000 120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</si>
  <si>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</si>
  <si>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 xml:space="preserve">640 1 14 06313 10 0000 430
</t>
  </si>
  <si>
    <t xml:space="preserve">640 1 14 06325 10 0000 430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</si>
  <si>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
</t>
  </si>
  <si>
    <t>задолженность на 01.01.2019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</si>
  <si>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</si>
  <si>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</si>
  <si>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</si>
  <si>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</si>
  <si>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</si>
  <si>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</si>
  <si>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</si>
  <si>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Муниципальная программа "Управление муниципальными финансами и муниципальным долгом Вильвенского сельского поселения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</si>
  <si>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</si>
  <si>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</si>
  <si>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</si>
  <si>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 xml:space="preserve">Резервный фонд 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</si>
  <si>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</si>
  <si>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</si>
  <si>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</si>
  <si>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</si>
  <si>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</si>
  <si>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</si>
  <si>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</si>
  <si>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</si>
  <si>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</si>
  <si>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92 0 00 83010</t>
  </si>
  <si>
    <t>92 0 00 00050</t>
  </si>
  <si>
    <t>92 0 00 83020</t>
  </si>
  <si>
    <t>90 0 00 00000</t>
  </si>
  <si>
    <t>Глава поселения</t>
  </si>
  <si>
    <t>Наименование передаваемого полномочия</t>
  </si>
  <si>
    <t>Сумма, тыс.руб.</t>
  </si>
  <si>
    <t>Субсидии, передаваемые в бюджет муниципального района на обеспечение содержания Единой дежурно-диспетчерской службы</t>
  </si>
  <si>
    <t>Субсидии, передаваемые в бюджет муниципального района в части полномочий по исполнению бюджета поселения</t>
  </si>
  <si>
    <t>Итого:</t>
  </si>
  <si>
    <t>Приложение 14</t>
  </si>
  <si>
    <t>Приложение 17</t>
  </si>
  <si>
    <t>Приложение 15</t>
  </si>
  <si>
    <t>Приложение 16</t>
  </si>
  <si>
    <t>(тыс.руб.)</t>
  </si>
  <si>
    <t>Муниципальные гарантии</t>
  </si>
  <si>
    <t>Наименование получателя</t>
  </si>
  <si>
    <t>ИТОГО</t>
  </si>
  <si>
    <t>Цели гарантирования</t>
  </si>
  <si>
    <t>Х</t>
  </si>
  <si>
    <t>2.</t>
  </si>
  <si>
    <t>Объем муниципального долга Вильвенского сельского поселения в соответствии с договорами о предоставлении муниципальных гарантий Вильвенского сельского поселения</t>
  </si>
  <si>
    <t>2.1.</t>
  </si>
  <si>
    <t>Остаток задолженности по предоставленным муниципальным гарантиям Вильвенского сельского поселения в прошлые годы</t>
  </si>
  <si>
    <t>2.2.</t>
  </si>
  <si>
    <t xml:space="preserve">Предоставление муниципальных гарантий Вильвенского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</si>
  <si>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</si>
  <si>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Вильвенского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</si>
  <si>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</si>
  <si>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Вильвенского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</si>
  <si>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</si>
  <si>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</si>
  <si>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</si>
  <si>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</si>
  <si>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Программа муниципальных гарантий Вильвенского сельского поселения на 2016 год</t>
  </si>
  <si>
    <t>по состоянию на 01.01.2016</t>
  </si>
  <si>
    <t>Приложение 18</t>
  </si>
  <si>
    <t>Приложение 6</t>
  </si>
  <si>
    <t xml:space="preserve">Основное мероприятия "Обслуживание и содержанию наружного уличного освещения" </t>
  </si>
  <si>
    <t>Приложение 7</t>
  </si>
  <si>
    <t>Приложение 3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</si>
  <si>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</si>
  <si>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</si>
  <si>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</si>
  <si>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</si>
  <si>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Наименование  главных администраторов доходов бюджета Вильвенского сельского поселения</t>
  </si>
  <si>
    <t>Приложение 12</t>
  </si>
  <si>
    <t>01 0 03 00060</t>
  </si>
  <si>
    <t>02 0 02 00030</t>
  </si>
  <si>
    <t xml:space="preserve">Мероприятия на выполнение работ по содержанию автомобильных дорог общего пользования местного значения и искусственных сооружений на них. </t>
  </si>
  <si>
    <t>92 0 00 2П160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</si>
  <si>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</si>
  <si>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</si>
  <si>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</si>
  <si>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Исполнение обязательствв части исполнения решения судов</t>
  </si>
  <si>
    <t xml:space="preserve">Иные межбюджетные трансферты, передаваемые в бюджет  муниципального района по осуществлению внешнего муниципального 
финансового контроля
</t>
  </si>
  <si>
    <t>Субсидии, передаваемые в бюджет муниципального района на осуществление внешнего муниципального финансового контроля</t>
  </si>
  <si>
    <t>1 11 05035 10 0000 120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</si>
  <si>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</si>
  <si>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</si>
  <si>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</si>
  <si>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</si>
  <si>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Налоги на совокупный налог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</si>
  <si>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</si>
  <si>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</si>
  <si>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</si>
  <si>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</si>
  <si>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</si>
  <si>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</si>
  <si>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</si>
  <si>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</si>
  <si>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</si>
  <si>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01 0 05 2С020 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</si>
  <si>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</si>
  <si>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</si>
  <si>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</si>
  <si>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</si>
  <si>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«Развитие физической культуры и спорта на территории Вильвенского сельского поселения"</t>
  </si>
  <si>
    <t>Участие в физкультурно-массовых мероприятиях, спортивных соревнованиях</t>
  </si>
  <si>
    <t>Участие творческих коллективов поселения в районных конкурсах</t>
  </si>
  <si>
    <t>Проведение новогодних мероприятий</t>
  </si>
  <si>
    <t>Проведение мероприятий, посвященных календарным и юбилейным датам</t>
  </si>
  <si>
    <t>2019 год</t>
  </si>
  <si>
    <t>91 0 00 00020</t>
  </si>
  <si>
    <t>Депутаты представительного органа поселения</t>
  </si>
  <si>
    <t>?</t>
  </si>
  <si>
    <t>92 0 00 00090</t>
  </si>
  <si>
    <t>Средства на эвакуацию тел невостребованных умерших</t>
  </si>
  <si>
    <t xml:space="preserve"> 2019 год, сумма, тыс. рублей</t>
  </si>
  <si>
    <t>02 0 03 00000</t>
  </si>
  <si>
    <t>Благоустройство сельского поселения</t>
  </si>
  <si>
    <t>02 0 07 00000</t>
  </si>
  <si>
    <t>01 0 03 00080</t>
  </si>
  <si>
    <t>02 0 03 00060</t>
  </si>
  <si>
    <t>02 0 03 00070</t>
  </si>
  <si>
    <t>02 0 03 00080</t>
  </si>
  <si>
    <t>Объект расходования средств</t>
  </si>
  <si>
    <t>1 06 06030 00 0000 110</t>
  </si>
  <si>
    <t>.000</t>
  </si>
  <si>
    <t>2 00 00000 00 0000 000</t>
  </si>
  <si>
    <t>БЕЗВОЗМЕЗДНЫЕ ПОСТУПЛЕНИЯ</t>
  </si>
  <si>
    <t>2 02 15001 10 0000 151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</si>
  <si>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</si>
  <si>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</si>
  <si>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2 02 35118 10 0000 151</t>
  </si>
  <si>
    <t>2 02 30024 00 0000 151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</si>
  <si>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</si>
  <si>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Федерации(льготно-коммунальные ЖКУ)</t>
  </si>
  <si>
    <t>Разработка проектно-сметной документации «Строительство системы водоснабжения (водопровода) в п.Вильва»</t>
  </si>
  <si>
    <t>02 0 07 00040</t>
  </si>
  <si>
    <t>640 2 02 30024 10 0000 151</t>
  </si>
  <si>
    <t>640 2 02 49999 10 0000 151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</si>
  <si>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</si>
  <si>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</si>
  <si>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Ремонт автомобильных дорог общего пользования в границах поселения</t>
  </si>
  <si>
    <t>02 0 0 00040</t>
  </si>
  <si>
    <t xml:space="preserve">                                                                       Вильвенского сельского поселения</t>
  </si>
  <si>
    <t>1.3</t>
  </si>
  <si>
    <t>1 км. дороги в п.Вильва</t>
  </si>
  <si>
    <t>02 0 01 2Т200</t>
  </si>
  <si>
    <t>Ремонт автомобильных дорог и искусственных сооружений на них.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</si>
  <si>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</si>
  <si>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Обеспечение творческих коллективов сценическим инвентарем</t>
  </si>
  <si>
    <t xml:space="preserve">05 0 00 00000 </t>
  </si>
  <si>
    <t>05 0 01 00000</t>
  </si>
  <si>
    <t xml:space="preserve">05 0 02 00000 </t>
  </si>
  <si>
    <t>05 0 02 00020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</si>
  <si>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</si>
  <si>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к   проекту решения Совета депутатов</t>
  </si>
  <si>
    <t>к проекту решения Совета депутатов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</si>
  <si>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</si>
  <si>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</si>
  <si>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</si>
  <si>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</si>
  <si>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</si>
  <si>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бюджетных кредитов, предоставленных другим бюджетам бюджетной системы РФ  из бюджета муниципального района в валюте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</si>
  <si>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</si>
  <si>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</si>
  <si>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</si>
  <si>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</si>
  <si>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</si>
  <si>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</si>
  <si>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</si>
  <si>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</si>
  <si>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</si>
  <si>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</si>
  <si>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2 02 15000 00 0000 151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</si>
  <si>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</si>
  <si>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</si>
  <si>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</si>
  <si>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</si>
  <si>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 передаваемые в бюджеты поселений</t>
  </si>
  <si>
    <t>к  проекту решения Совета депутатов</t>
  </si>
  <si>
    <t xml:space="preserve">Приложение 10
к  проекту  решения Совета депутатов
Вильвенского сельского поселения
</t>
  </si>
  <si>
    <t xml:space="preserve"> 2020 год, сумма, тыс. рублей</t>
  </si>
  <si>
    <t>Долговые обязательства Вильвенского сельского поселения</t>
  </si>
  <si>
    <t>2020 год</t>
  </si>
  <si>
    <t>задолженность на 01.01.2021</t>
  </si>
  <si>
    <t>Мероприятия по созданию условий для организации и проведения культурно-массовых мероприятий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</si>
  <si>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</si>
  <si>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</si>
  <si>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Основное мероприятие "Формирование современной городской среды на территории Вильвенского сельского поселения"</t>
  </si>
  <si>
    <t>Благоустройство  территории прилегающей к сельскому  Дому  культуры в п.Вильва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</si>
  <si>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</si>
  <si>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Разработка схемы газоснабжения п.Вильва и ст.Боковая</t>
  </si>
  <si>
    <t>02 0 04 00000</t>
  </si>
  <si>
    <t>02 0 04 00060</t>
  </si>
  <si>
    <t>01 0 04 00000</t>
  </si>
  <si>
    <t>Основное мероприятие "Выполнение работ по текущему ремонту сельского Дома культуры в п.Вильва"</t>
  </si>
  <si>
    <t>Мероприятия по обустройству пандуса СДК в п.Вильва</t>
  </si>
  <si>
    <t>01 0 04 00100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</si>
  <si>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</si>
  <si>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</si>
  <si>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</si>
  <si>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</si>
  <si>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Основное мероприятие "Обеспечение пожарной безопасности"</t>
  </si>
  <si>
    <t>Мероприятия по пожарной безопасности в границах поселения</t>
  </si>
  <si>
    <t>Основное мероприятие "Защита населенияи территории от чрезвычайных ситуаций, гражданская оборона"</t>
  </si>
  <si>
    <t>Приобретение генератора</t>
  </si>
  <si>
    <t>Мероприятия по профилактике правонарушений на территории Вильвенского сельского поселения</t>
  </si>
  <si>
    <t>Основное мероприятие "Обеспечение безопасности людей на водных объектах"</t>
  </si>
  <si>
    <t xml:space="preserve">Мероприятия по безопасности людей на водных объектах </t>
  </si>
  <si>
    <t>Обеспечение проведения выборов</t>
  </si>
  <si>
    <t>92 0 00 00010</t>
  </si>
  <si>
    <t>01 0 06 00000</t>
  </si>
  <si>
    <t>01 0 06 00010</t>
  </si>
  <si>
    <t>02 0 08 00000</t>
  </si>
  <si>
    <t>02 0 08 00010</t>
  </si>
  <si>
    <t>06 0 00 00000</t>
  </si>
  <si>
    <t>06 0 01 00000</t>
  </si>
  <si>
    <t>06 0 01 00010</t>
  </si>
  <si>
    <t>06 0 02 00000</t>
  </si>
  <si>
    <t>06 0 02 00020</t>
  </si>
  <si>
    <t>06 0 02 00030</t>
  </si>
  <si>
    <t>06 0 02 00040</t>
  </si>
  <si>
    <t>06 0 03 00000</t>
  </si>
  <si>
    <t>06 0 03 00050</t>
  </si>
  <si>
    <t>Проведение технической инветаризации объектов, находящихся на территории Вильвенского сельского поселения: мосты через речку Вильава и речку Кыж</t>
  </si>
  <si>
    <t>02 0 01 00080</t>
  </si>
  <si>
    <t>02 0 01 00070</t>
  </si>
  <si>
    <t>Муниципальная программа "Защита населения и  территорий  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поселения"</t>
  </si>
  <si>
    <t>Проект организации доржного фонда</t>
  </si>
  <si>
    <t>02 0 09 00000</t>
  </si>
  <si>
    <t>02 0 09 00010</t>
  </si>
  <si>
    <t>Мероприятия по профилактике наркомании, токсикомании и алкоголизма на территории Вильвенского сельского поселения</t>
  </si>
  <si>
    <t xml:space="preserve">Приложение 11 
к  проекту решения Совета депутатов
Вильвенского сельского поселения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</si>
  <si>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</si>
  <si>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</si>
  <si>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</si>
  <si>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</si>
  <si>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</si>
  <si>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</si>
  <si>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</si>
  <si>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</si>
  <si>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2 02 35118 00 0000 151</t>
  </si>
  <si>
    <t>1 14 06025 10 0000 430</t>
  </si>
  <si>
    <t>1 17 05050 01 0000 180</t>
  </si>
  <si>
    <t>Проект организации дорожного фонда</t>
  </si>
  <si>
    <t>Иные межбюджетные трансферты, передаваемые в бюджет муниципального района для осуществления части полномочий по исполнению бюджета поселения</t>
  </si>
  <si>
    <t xml:space="preserve">Иные межбюджетные трансферты, передаваемые в бюджет муниципального района по осуществлению внешнего муниципального финансового контроля
</t>
  </si>
  <si>
    <t>Основное мероприятие "Проведение технической инвентаризации объектов, находящихся на территории Вильвенского сельского поселения"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</si>
  <si>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</t>
  </si>
  <si>
    <t>Омновное мероприятие "Мероприятия по проведению в нормативное состояние наружного уличного освещения в п.Вильва"</t>
  </si>
  <si>
    <t>Мероприятия по проведению в нормативное состояние наружного уличного освещения в п.Вильва</t>
  </si>
  <si>
    <t>Основное мероприятие "Защита населения и территории от чрезвычайных ситуаций, гражданская оборона"</t>
  </si>
  <si>
    <t>92 0 00 00020</t>
  </si>
  <si>
    <t>на 2019-2021года</t>
  </si>
  <si>
    <t>Перечень  главных администраторов доходов бюджета                                                                                                            Вильвенского сельского поселения на 2019 год</t>
  </si>
  <si>
    <t>Перечень   главных администраторов источников финансирования дефицита бюджета                                                                                                            Вильвенского сельского поселения на 2019 год</t>
  </si>
  <si>
    <t>Бюджет по доходам Вильвенского сельского поселения на 2019 год</t>
  </si>
  <si>
    <t>на 2020-2021 годы</t>
  </si>
  <si>
    <t>Сумма на 2020 г.</t>
  </si>
  <si>
    <t>Сумма на 2021 г.</t>
  </si>
  <si>
    <t>1 01 02030 01 0000 110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</si>
  <si>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2019 год.</t>
  </si>
  <si>
    <t>Разработка проектно-сметной документации «Строительство системы водоснабжения (водопровода) в п. Вильва»;</t>
  </si>
  <si>
    <t xml:space="preserve">Ремонт зоны санитарной охраны скважины </t>
  </si>
  <si>
    <t>02 0 07 00060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</si>
  <si>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2020-2021 года.</t>
  </si>
  <si>
    <t>2021 год</t>
  </si>
  <si>
    <t>01 0 02 00070</t>
  </si>
  <si>
    <t>Обеспечение творческих коллективов материальными запасами</t>
  </si>
  <si>
    <t>условно утвержденные расходы</t>
  </si>
  <si>
    <t>итого</t>
  </si>
  <si>
    <t>доход</t>
  </si>
  <si>
    <t>разница</t>
  </si>
  <si>
    <t>04 0 01 00020</t>
  </si>
  <si>
    <t>Утепление водонапорной башни в п.Вильва ул.Станционная</t>
  </si>
  <si>
    <t>Регистрация водопровода в п.Вильва (тех.планы)</t>
  </si>
  <si>
    <t>Мероприятия по строительству системы водоснабжения (водопровода) п. Вильва</t>
  </si>
  <si>
    <t>02 0 07 00020</t>
  </si>
  <si>
    <t>02 0 07 00070</t>
  </si>
  <si>
    <t>02 0 07 00080</t>
  </si>
  <si>
    <t xml:space="preserve">Распределение средств муниципального дорожного фонда
 Вильвенского сельского поселения на 2019 год
</t>
  </si>
  <si>
    <t>34,6  км дорог Вильвенского сельского поселения</t>
  </si>
  <si>
    <t>13 км.дорог ВСП (в количестве 19 шт)</t>
  </si>
  <si>
    <t>Распределение средств муниципального дорожного фонда
 Вильвенского сельского поселения на 2020-2021 годов</t>
  </si>
  <si>
    <t xml:space="preserve"> 2021 год, сумма, тыс. рублей</t>
  </si>
  <si>
    <t>Межбюджетные трансферты, передаваемые из бюджета Вильвенского сельского поселения бюджету Добрянского муниципального района на выполнение переданных полномочий поселения на 2019 год.</t>
  </si>
  <si>
    <t>Межбюджетные трансферты, передаваемые из бюджета Вильвенского сельского поселения бюджету Добрянского муниципального района на выполнение переданных полномочий поселения на  2020-2021 годах</t>
  </si>
  <si>
    <t>Вильвенского сельского поселения на 2020-2021 годы</t>
  </si>
  <si>
    <t>задолженность на 01.01.2022</t>
  </si>
  <si>
    <t>Трансферты, передаваемые из бюджета Пермского края в бюджет Вильвенского сельского поселения на выполнение отдельных государственных полномочий в соответствии с федеральным и краевым законодательством на 2019 год</t>
  </si>
  <si>
    <t>Трансферты, передаваемые из бюджета Пермского края в бюджет Вильвенского сельского поселения на выполнение отдельных государственных полномочий в соответствии с федеральным и краевым законодательством на 2020-2021 годы</t>
  </si>
  <si>
    <t>Программа муниципальных гарантий Вильвенского сельского поселения на 2019 год</t>
  </si>
  <si>
    <t>по состоянию на 01.01.2019</t>
  </si>
  <si>
    <t xml:space="preserve">Субвенции бюджетам сельских поселений на выполнение передаваемых полномочий субъектов Российской Федерации </t>
  </si>
  <si>
    <t>Вильвенского сельского поселения на 2019 год</t>
  </si>
  <si>
    <t>привлечение средств в 2019 году</t>
  </si>
  <si>
    <t>погашение основной суммы задолженности в 2019 году</t>
  </si>
  <si>
    <t>задолженность на 01.01.2020</t>
  </si>
  <si>
    <t>02 0 07 SP040</t>
  </si>
  <si>
    <t>Ремонт артезианских скважин в п.Вильва</t>
  </si>
  <si>
    <t>02 0 08 R5550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</si>
  <si>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</si>
  <si>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 прилегающей к сельскому Дому культуры в п. Вильва)</t>
  </si>
  <si>
    <t>640 2 02 15001 10 0000 150</t>
  </si>
  <si>
    <t>640 2 02 29999 10 0000 150</t>
  </si>
  <si>
    <t>640 2 02 35118 10 0000 150</t>
  </si>
  <si>
    <t>640 2 02 30024 10 0000 150</t>
  </si>
  <si>
    <t>640 2 02 49999 10 0000 150</t>
  </si>
  <si>
    <t>640 2 02 40014 10 0000 150</t>
  </si>
  <si>
    <t>640 2 19 60010 10 0000 150</t>
  </si>
  <si>
    <t>640 2 18 60010 10 0000 150</t>
  </si>
  <si>
    <t>640 2 08 05000 10 0000 150</t>
  </si>
  <si>
    <t>640 2 07 05030 10 0000 150</t>
  </si>
  <si>
    <t>Благоустройство  территории прилегающей к сельскому  Дому  культуры в п. Вильва</t>
  </si>
  <si>
    <t>Отлов и содержание безнадзорных животных</t>
  </si>
  <si>
    <t>92 0 00 2П040</t>
  </si>
  <si>
    <t xml:space="preserve"> Составление протоколов об административных правонарушениях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</si>
  <si>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</si>
  <si>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92 000 2У090</t>
  </si>
  <si>
    <t>01 0 05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</si>
  <si>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</si>
  <si>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92 0 00 2У090</t>
  </si>
  <si>
    <t xml:space="preserve"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 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</si>
  <si>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</si>
  <si>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2У100</t>
  </si>
  <si>
    <t>мост через речку Кыж</t>
  </si>
  <si>
    <t>Проект организации доржного движения в п.Вильва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</si>
</sst>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sz val="11"/>
      <color theme="0"/>
      <name val="Times New Roman"/>
      <family val="1"/>
    </font>
    <font>
      <sz val="10"/>
      <color theme="0"/>
      <name val="Arial Cyr"/>
      <family val="0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 shrinkToFit="1"/>
    </xf>
    <xf numFmtId="0" fontId="3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80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185" fontId="5" fillId="0" borderId="10" xfId="0" applyNumberFormat="1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 shrinkToFit="1"/>
    </xf>
    <xf numFmtId="49" fontId="4" fillId="35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180" fontId="4" fillId="0" borderId="10" xfId="0" applyNumberFormat="1" applyFont="1" applyBorder="1" applyAlignment="1">
      <alignment horizontal="center" vertical="center"/>
    </xf>
    <xf numFmtId="180" fontId="5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shrinkToFit="1"/>
    </xf>
    <xf numFmtId="0" fontId="6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185" fontId="9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5" fontId="4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 shrinkToFit="1"/>
    </xf>
    <xf numFmtId="180" fontId="8" fillId="0" borderId="10" xfId="0" applyNumberFormat="1" applyFont="1" applyBorder="1" applyAlignment="1">
      <alignment horizontal="center" vertical="center" wrapText="1" shrinkToFit="1"/>
    </xf>
    <xf numFmtId="180" fontId="8" fillId="33" borderId="10" xfId="0" applyNumberFormat="1" applyFont="1" applyFill="1" applyBorder="1" applyAlignment="1">
      <alignment horizontal="center" vertical="center" wrapText="1" shrinkToFit="1"/>
    </xf>
    <xf numFmtId="180" fontId="4" fillId="33" borderId="10" xfId="0" applyNumberFormat="1" applyFont="1" applyFill="1" applyBorder="1" applyAlignment="1">
      <alignment horizontal="center" vertical="center" wrapText="1" shrinkToFit="1"/>
    </xf>
    <xf numFmtId="180" fontId="15" fillId="0" borderId="10" xfId="0" applyNumberFormat="1" applyFont="1" applyBorder="1" applyAlignment="1">
      <alignment horizontal="center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 shrinkToFit="1"/>
    </xf>
    <xf numFmtId="0" fontId="15" fillId="35" borderId="12" xfId="0" applyFont="1" applyFill="1" applyBorder="1" applyAlignment="1">
      <alignment horizontal="left" vertical="center" wrapText="1" shrinkToFit="1"/>
    </xf>
    <xf numFmtId="0" fontId="8" fillId="35" borderId="12" xfId="0" applyFont="1" applyFill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8" fillId="33" borderId="12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vertical="distributed" wrapText="1"/>
    </xf>
    <xf numFmtId="0" fontId="4" fillId="33" borderId="12" xfId="0" applyFont="1" applyFill="1" applyBorder="1" applyAlignment="1">
      <alignment vertical="center" wrapText="1" shrinkToFi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distributed" wrapText="1"/>
    </xf>
    <xf numFmtId="0" fontId="4" fillId="0" borderId="12" xfId="0" applyFont="1" applyBorder="1" applyAlignment="1">
      <alignment horizontal="left" vertical="center" wrapText="1" shrinkToFit="1"/>
    </xf>
    <xf numFmtId="0" fontId="5" fillId="36" borderId="12" xfId="0" applyFont="1" applyFill="1" applyBorder="1" applyAlignment="1">
      <alignment wrapText="1"/>
    </xf>
    <xf numFmtId="0" fontId="14" fillId="35" borderId="12" xfId="0" applyFont="1" applyFill="1" applyBorder="1" applyAlignment="1">
      <alignment wrapText="1"/>
    </xf>
    <xf numFmtId="0" fontId="8" fillId="0" borderId="12" xfId="0" applyFont="1" applyBorder="1" applyAlignment="1">
      <alignment horizontal="left" vertical="distributed" wrapText="1" shrinkToFit="1"/>
    </xf>
    <xf numFmtId="0" fontId="4" fillId="35" borderId="12" xfId="0" applyFont="1" applyFill="1" applyBorder="1" applyAlignment="1">
      <alignment wrapText="1"/>
    </xf>
    <xf numFmtId="0" fontId="8" fillId="0" borderId="14" xfId="0" applyFont="1" applyBorder="1" applyAlignment="1">
      <alignment horizontal="left" vertical="distributed" wrapText="1" shrinkToFit="1"/>
    </xf>
    <xf numFmtId="0" fontId="5" fillId="36" borderId="12" xfId="0" applyFont="1" applyFill="1" applyBorder="1" applyAlignment="1">
      <alignment vertical="distributed" wrapText="1"/>
    </xf>
    <xf numFmtId="0" fontId="14" fillId="35" borderId="12" xfId="0" applyFont="1" applyFill="1" applyBorder="1" applyAlignment="1">
      <alignment vertical="distributed" wrapText="1"/>
    </xf>
    <xf numFmtId="0" fontId="4" fillId="35" borderId="12" xfId="0" applyFont="1" applyFill="1" applyBorder="1" applyAlignment="1">
      <alignment vertical="distributed" wrapText="1"/>
    </xf>
    <xf numFmtId="0" fontId="7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7" fillId="0" borderId="12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vertical="center" wrapText="1" shrinkToFit="1"/>
    </xf>
    <xf numFmtId="0" fontId="4" fillId="35" borderId="12" xfId="0" applyFont="1" applyFill="1" applyBorder="1" applyAlignment="1">
      <alignment horizontal="left" vertical="center" wrapText="1" shrinkToFit="1"/>
    </xf>
    <xf numFmtId="180" fontId="16" fillId="0" borderId="10" xfId="0" applyNumberFormat="1" applyFont="1" applyFill="1" applyBorder="1" applyAlignment="1">
      <alignment horizontal="center" vertical="center"/>
    </xf>
    <xf numFmtId="180" fontId="5" fillId="36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distributed" wrapText="1"/>
    </xf>
    <xf numFmtId="0" fontId="4" fillId="35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top" wrapText="1" shrinkToFit="1"/>
    </xf>
    <xf numFmtId="0" fontId="15" fillId="0" borderId="12" xfId="0" applyFont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left" vertical="distributed" wrapText="1" shrinkToFit="1"/>
    </xf>
    <xf numFmtId="0" fontId="4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 shrinkToFit="1"/>
    </xf>
    <xf numFmtId="180" fontId="4" fillId="37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0" fontId="9" fillId="0" borderId="10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 shrinkToFit="1"/>
    </xf>
    <xf numFmtId="3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 shrinkToFit="1"/>
    </xf>
    <xf numFmtId="185" fontId="5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 shrinkToFi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vertical="center" wrapText="1"/>
    </xf>
    <xf numFmtId="0" fontId="8" fillId="0" borderId="12" xfId="0" applyFont="1" applyBorder="1" applyAlignment="1">
      <alignment horizontal="left" wrapText="1" shrinkToFit="1"/>
    </xf>
    <xf numFmtId="0" fontId="55" fillId="0" borderId="0" xfId="0" applyFont="1" applyAlignment="1">
      <alignment/>
    </xf>
    <xf numFmtId="185" fontId="0" fillId="0" borderId="0" xfId="0" applyNumberFormat="1" applyAlignment="1">
      <alignment horizontal="justify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56" fillId="35" borderId="0" xfId="0" applyFont="1" applyFill="1" applyAlignment="1">
      <alignment horizontal="left"/>
    </xf>
    <xf numFmtId="0" fontId="57" fillId="35" borderId="0" xfId="0" applyFont="1" applyFill="1" applyAlignment="1">
      <alignment/>
    </xf>
    <xf numFmtId="0" fontId="58" fillId="35" borderId="0" xfId="0" applyFont="1" applyFill="1" applyAlignment="1">
      <alignment horizontal="left"/>
    </xf>
    <xf numFmtId="0" fontId="55" fillId="35" borderId="0" xfId="0" applyFont="1" applyFill="1" applyAlignment="1">
      <alignment/>
    </xf>
    <xf numFmtId="180" fontId="57" fillId="35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0" fontId="7" fillId="36" borderId="1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 shrinkToFi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49" fontId="7" fillId="36" borderId="12" xfId="0" applyNumberFormat="1" applyFont="1" applyFill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top" wrapText="1" shrinkToFi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" fontId="5" fillId="0" borderId="0" xfId="0" applyNumberFormat="1" applyFont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3.875" style="11" customWidth="1"/>
    <col min="2" max="2" width="26.75390625" style="11" customWidth="1"/>
    <col min="3" max="3" width="14.25390625" style="11" customWidth="1"/>
    <col min="4" max="4" width="14.875" style="0" customWidth="1"/>
    <col min="5" max="5" width="12.875" style="0" customWidth="1"/>
    <col min="6" max="6" width="11.375" style="0" customWidth="1"/>
  </cols>
  <sheetData>
    <row r="1" spans="2:3" ht="15">
      <c r="B1" s="218" t="s">
        <v>43</v>
      </c>
      <c r="C1" s="218"/>
    </row>
    <row r="2" spans="2:3" ht="15">
      <c r="B2" s="218" t="s">
        <v>383</v>
      </c>
      <c r="C2" s="218"/>
    </row>
    <row r="3" spans="2:3" ht="15">
      <c r="B3" s="218" t="s">
        <v>68</v>
      </c>
      <c r="C3" s="218"/>
    </row>
    <row r="4" spans="2:3" ht="15">
      <c r="B4" s="218"/>
      <c r="C4" s="218"/>
    </row>
    <row r="5" spans="2:3" ht="15">
      <c r="B5" s="218"/>
      <c r="C5" s="218"/>
    </row>
    <row r="7" spans="1:3" ht="14.25">
      <c r="A7" s="219" t="s">
        <v>57</v>
      </c>
      <c r="B7" s="219"/>
      <c r="C7" s="219"/>
    </row>
    <row r="8" spans="1:3" ht="14.25">
      <c r="A8" s="219" t="s">
        <v>66</v>
      </c>
      <c r="B8" s="219"/>
      <c r="C8" s="219"/>
    </row>
    <row r="9" spans="1:3" ht="14.25">
      <c r="A9" s="219" t="s">
        <v>14</v>
      </c>
      <c r="B9" s="219"/>
      <c r="C9" s="219"/>
    </row>
    <row r="10" spans="1:3" ht="14.25">
      <c r="A10" s="219" t="s">
        <v>481</v>
      </c>
      <c r="B10" s="219"/>
      <c r="C10" s="219"/>
    </row>
    <row r="11" ht="15" customHeight="1"/>
    <row r="12" spans="1:3" ht="60">
      <c r="A12" s="16" t="s">
        <v>58</v>
      </c>
      <c r="B12" s="16" t="s">
        <v>59</v>
      </c>
      <c r="C12" s="16" t="s">
        <v>60</v>
      </c>
    </row>
    <row r="13" spans="1:3" ht="31.5">
      <c r="A13" s="55" t="s">
        <v>151</v>
      </c>
      <c r="B13" s="16" t="s">
        <v>61</v>
      </c>
      <c r="C13" s="50">
        <v>100</v>
      </c>
    </row>
    <row r="14" spans="1:3" ht="31.5">
      <c r="A14" s="55" t="s">
        <v>152</v>
      </c>
      <c r="B14" s="16" t="s">
        <v>62</v>
      </c>
      <c r="C14" s="50">
        <v>100</v>
      </c>
    </row>
    <row r="15" spans="1:3" ht="63">
      <c r="A15" s="55" t="s">
        <v>153</v>
      </c>
      <c r="B15" s="16" t="s">
        <v>77</v>
      </c>
      <c r="C15" s="50">
        <v>100</v>
      </c>
    </row>
    <row r="16" spans="1:3" ht="31.5">
      <c r="A16" s="55" t="s">
        <v>154</v>
      </c>
      <c r="B16" s="16" t="s">
        <v>63</v>
      </c>
      <c r="C16" s="50">
        <v>100</v>
      </c>
    </row>
    <row r="17" spans="1:3" ht="57.75" customHeight="1">
      <c r="A17" s="55" t="s">
        <v>155</v>
      </c>
      <c r="B17" s="16" t="s">
        <v>64</v>
      </c>
      <c r="C17" s="50">
        <v>100</v>
      </c>
    </row>
    <row r="18" spans="1:3" ht="15.75">
      <c r="A18" s="78" t="s">
        <v>156</v>
      </c>
      <c r="B18" s="16" t="s">
        <v>65</v>
      </c>
      <c r="C18" s="50">
        <v>100</v>
      </c>
    </row>
    <row r="19" spans="1:3" ht="15">
      <c r="A19" s="37"/>
      <c r="B19" s="37"/>
      <c r="C19" s="37"/>
    </row>
    <row r="20" spans="1:3" ht="15">
      <c r="A20" s="37"/>
      <c r="B20" s="37"/>
      <c r="C20" s="37"/>
    </row>
    <row r="21" spans="1:3" ht="15">
      <c r="A21" s="37"/>
      <c r="B21" s="37"/>
      <c r="C21" s="37"/>
    </row>
    <row r="22" spans="1:3" ht="15">
      <c r="A22" s="37"/>
      <c r="B22" s="37"/>
      <c r="C22" s="37"/>
    </row>
    <row r="23" spans="1:3" ht="15">
      <c r="A23" s="37"/>
      <c r="B23" s="37"/>
      <c r="C23" s="37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zoomScalePageLayoutView="0" workbookViewId="0" topLeftCell="A14">
      <selection activeCell="B29" sqref="B29"/>
    </sheetView>
  </sheetViews>
  <sheetFormatPr defaultColWidth="9.00390625" defaultRowHeight="12.75"/>
  <cols>
    <col min="2" max="2" width="55.12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ht="15">
      <c r="C1" s="13" t="s">
        <v>268</v>
      </c>
    </row>
    <row r="2" ht="15">
      <c r="C2" s="13" t="s">
        <v>384</v>
      </c>
    </row>
    <row r="3" ht="15">
      <c r="C3" s="13" t="s">
        <v>87</v>
      </c>
    </row>
    <row r="4" spans="2:3" ht="15" customHeight="1">
      <c r="B4" s="268"/>
      <c r="C4" s="268"/>
    </row>
    <row r="8" spans="1:3" ht="12.75" customHeight="1">
      <c r="A8" s="271" t="s">
        <v>37</v>
      </c>
      <c r="B8" s="271"/>
      <c r="C8" s="271"/>
    </row>
    <row r="9" spans="1:3" ht="12.75" customHeight="1">
      <c r="A9" s="271" t="s">
        <v>38</v>
      </c>
      <c r="B9" s="271"/>
      <c r="C9" s="271"/>
    </row>
    <row r="10" spans="1:3" ht="12.75" customHeight="1">
      <c r="A10" s="271" t="s">
        <v>522</v>
      </c>
      <c r="B10" s="271"/>
      <c r="C10" s="271"/>
    </row>
    <row r="11" ht="15" customHeight="1">
      <c r="A11" s="10"/>
    </row>
    <row r="12" spans="1:3" ht="31.5" customHeight="1">
      <c r="A12" s="269" t="s">
        <v>35</v>
      </c>
      <c r="B12" s="269" t="s">
        <v>410</v>
      </c>
      <c r="C12" s="269" t="s">
        <v>70</v>
      </c>
    </row>
    <row r="13" spans="1:3" ht="16.5" customHeight="1">
      <c r="A13" s="270"/>
      <c r="B13" s="270"/>
      <c r="C13" s="270"/>
    </row>
    <row r="14" spans="1:3" ht="15.75">
      <c r="A14" s="47">
        <v>1</v>
      </c>
      <c r="B14" s="48" t="s">
        <v>39</v>
      </c>
      <c r="C14" s="47" t="s">
        <v>40</v>
      </c>
    </row>
    <row r="15" spans="1:3" ht="15.75" customHeight="1">
      <c r="A15" s="47"/>
      <c r="B15" s="48" t="s">
        <v>233</v>
      </c>
      <c r="C15" s="47" t="s">
        <v>40</v>
      </c>
    </row>
    <row r="16" spans="1:3" ht="15.75" customHeight="1">
      <c r="A16" s="47"/>
      <c r="B16" s="48" t="s">
        <v>523</v>
      </c>
      <c r="C16" s="47" t="s">
        <v>40</v>
      </c>
    </row>
    <row r="17" spans="1:3" ht="15.75" customHeight="1">
      <c r="A17" s="47"/>
      <c r="B17" s="48" t="s">
        <v>524</v>
      </c>
      <c r="C17" s="47" t="s">
        <v>40</v>
      </c>
    </row>
    <row r="18" spans="1:3" ht="15.75">
      <c r="A18" s="1"/>
      <c r="B18" s="48" t="s">
        <v>525</v>
      </c>
      <c r="C18" s="47" t="s">
        <v>40</v>
      </c>
    </row>
    <row r="19" spans="1:3" ht="63">
      <c r="A19" s="47">
        <v>2</v>
      </c>
      <c r="B19" s="48" t="s">
        <v>88</v>
      </c>
      <c r="C19" s="47" t="s">
        <v>40</v>
      </c>
    </row>
    <row r="20" spans="1:3" ht="15.75">
      <c r="A20" s="1"/>
      <c r="B20" s="48" t="s">
        <v>233</v>
      </c>
      <c r="C20" s="47" t="s">
        <v>40</v>
      </c>
    </row>
    <row r="21" spans="1:3" ht="15.75">
      <c r="A21" s="1"/>
      <c r="B21" s="48" t="s">
        <v>523</v>
      </c>
      <c r="C21" s="47" t="s">
        <v>40</v>
      </c>
    </row>
    <row r="22" spans="1:3" ht="15.75" customHeight="1">
      <c r="A22" s="1"/>
      <c r="B22" s="48" t="s">
        <v>524</v>
      </c>
      <c r="C22" s="47" t="s">
        <v>40</v>
      </c>
    </row>
    <row r="23" spans="1:3" ht="15.75">
      <c r="A23" s="1"/>
      <c r="B23" s="48" t="s">
        <v>525</v>
      </c>
      <c r="C23" s="47" t="s">
        <v>40</v>
      </c>
    </row>
    <row r="24" spans="1:3" ht="31.5">
      <c r="A24" s="47">
        <v>3</v>
      </c>
      <c r="B24" s="48" t="s">
        <v>71</v>
      </c>
      <c r="C24" s="47" t="s">
        <v>40</v>
      </c>
    </row>
    <row r="25" spans="1:3" ht="15.75">
      <c r="A25" s="1"/>
      <c r="B25" s="48" t="s">
        <v>233</v>
      </c>
      <c r="C25" s="47" t="s">
        <v>40</v>
      </c>
    </row>
    <row r="26" spans="1:3" ht="15.75">
      <c r="A26" s="1"/>
      <c r="B26" s="48" t="s">
        <v>523</v>
      </c>
      <c r="C26" s="47" t="s">
        <v>40</v>
      </c>
    </row>
    <row r="27" spans="1:3" ht="15.75" customHeight="1">
      <c r="A27" s="1"/>
      <c r="B27" s="48" t="s">
        <v>524</v>
      </c>
      <c r="C27" s="47" t="s">
        <v>40</v>
      </c>
    </row>
    <row r="28" spans="1:3" ht="15.75">
      <c r="A28" s="1"/>
      <c r="B28" s="48" t="s">
        <v>525</v>
      </c>
      <c r="C28" s="47" t="s">
        <v>40</v>
      </c>
    </row>
  </sheetData>
  <sheetProtection/>
  <mergeCells count="7">
    <mergeCell ref="B4:C4"/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zoomScalePageLayoutView="0" workbookViewId="0" topLeftCell="A5">
      <selection activeCell="F13" sqref="F13"/>
    </sheetView>
  </sheetViews>
  <sheetFormatPr defaultColWidth="9.00390625" defaultRowHeight="12.75"/>
  <cols>
    <col min="1" max="1" width="12.25390625" style="0" customWidth="1"/>
    <col min="2" max="2" width="50.37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ht="15">
      <c r="C1" s="13" t="s">
        <v>301</v>
      </c>
    </row>
    <row r="2" ht="15">
      <c r="C2" s="13" t="s">
        <v>384</v>
      </c>
    </row>
    <row r="3" ht="15">
      <c r="C3" s="13" t="s">
        <v>68</v>
      </c>
    </row>
    <row r="4" spans="2:3" ht="15" customHeight="1">
      <c r="B4" s="268"/>
      <c r="C4" s="268"/>
    </row>
    <row r="8" spans="1:3" ht="68.25" customHeight="1">
      <c r="A8" s="272" t="s">
        <v>513</v>
      </c>
      <c r="B8" s="272"/>
      <c r="C8" s="272"/>
    </row>
    <row r="9" spans="1:3" ht="15">
      <c r="A9" s="273"/>
      <c r="B9" s="273"/>
      <c r="C9" s="273"/>
    </row>
    <row r="10" ht="1.5" customHeight="1"/>
    <row r="11" ht="15" customHeight="1" hidden="1"/>
    <row r="12" spans="1:3" ht="28.5" customHeight="1">
      <c r="A12" s="16" t="s">
        <v>35</v>
      </c>
      <c r="B12" s="18" t="s">
        <v>260</v>
      </c>
      <c r="C12" s="18" t="s">
        <v>261</v>
      </c>
    </row>
    <row r="13" spans="1:3" ht="72.75" customHeight="1">
      <c r="A13" s="101">
        <v>1</v>
      </c>
      <c r="B13" s="100" t="s">
        <v>311</v>
      </c>
      <c r="C13" s="57">
        <v>73.3</v>
      </c>
    </row>
    <row r="14" spans="1:3" ht="47.25">
      <c r="A14" s="101">
        <v>2</v>
      </c>
      <c r="B14" s="100" t="s">
        <v>263</v>
      </c>
      <c r="C14" s="57">
        <v>59.7</v>
      </c>
    </row>
    <row r="15" spans="1:3" ht="15.75">
      <c r="A15" s="274" t="s">
        <v>264</v>
      </c>
      <c r="B15" s="275"/>
      <c r="C15" s="102">
        <f>C14+C13</f>
        <v>133</v>
      </c>
    </row>
    <row r="16" ht="15">
      <c r="B16" s="99"/>
    </row>
    <row r="17" ht="15">
      <c r="B17" s="99"/>
    </row>
    <row r="18" ht="15">
      <c r="B18" s="99"/>
    </row>
    <row r="19" ht="15">
      <c r="B19" s="99"/>
    </row>
  </sheetData>
  <sheetProtection/>
  <mergeCells count="4">
    <mergeCell ref="A8:C8"/>
    <mergeCell ref="A9:C9"/>
    <mergeCell ref="A15:B1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PageLayoutView="0" workbookViewId="0" topLeftCell="A4">
      <selection activeCell="F14" sqref="F14"/>
    </sheetView>
  </sheetViews>
  <sheetFormatPr defaultColWidth="9.00390625" defaultRowHeight="12.75"/>
  <cols>
    <col min="2" max="2" width="55.25390625" style="0" customWidth="1"/>
    <col min="3" max="3" width="12.375" style="0" customWidth="1"/>
    <col min="4" max="4" width="11.375" style="0" customWidth="1"/>
    <col min="5" max="5" width="12.875" style="0" customWidth="1"/>
    <col min="6" max="6" width="11.375" style="0" customWidth="1"/>
  </cols>
  <sheetData>
    <row r="1" spans="2:4" ht="15">
      <c r="B1" s="3"/>
      <c r="C1" s="218" t="s">
        <v>136</v>
      </c>
      <c r="D1" s="218"/>
    </row>
    <row r="2" spans="2:4" ht="15">
      <c r="B2" s="218" t="s">
        <v>407</v>
      </c>
      <c r="C2" s="218"/>
      <c r="D2" s="218"/>
    </row>
    <row r="3" spans="2:4" ht="15">
      <c r="B3" s="218" t="s">
        <v>68</v>
      </c>
      <c r="C3" s="218"/>
      <c r="D3" s="218"/>
    </row>
    <row r="4" spans="3:4" ht="15">
      <c r="C4" s="218"/>
      <c r="D4" s="218"/>
    </row>
    <row r="8" spans="1:4" ht="63" customHeight="1">
      <c r="A8" s="272" t="s">
        <v>514</v>
      </c>
      <c r="B8" s="272"/>
      <c r="C8" s="272"/>
      <c r="D8" s="272"/>
    </row>
    <row r="9" spans="1:3" ht="15">
      <c r="A9" s="273"/>
      <c r="B9" s="273"/>
      <c r="C9" s="273"/>
    </row>
    <row r="11" spans="1:4" ht="24.75" customHeight="1">
      <c r="A11" s="16" t="s">
        <v>35</v>
      </c>
      <c r="B11" s="18" t="s">
        <v>260</v>
      </c>
      <c r="C11" s="18" t="s">
        <v>411</v>
      </c>
      <c r="D11" s="103" t="s">
        <v>494</v>
      </c>
    </row>
    <row r="12" spans="1:4" ht="84" customHeight="1">
      <c r="A12" s="101">
        <v>1</v>
      </c>
      <c r="B12" s="100" t="s">
        <v>311</v>
      </c>
      <c r="C12" s="57">
        <v>73.3</v>
      </c>
      <c r="D12" s="103">
        <v>73.3</v>
      </c>
    </row>
    <row r="13" spans="1:4" ht="78" customHeight="1" hidden="1">
      <c r="A13" s="101">
        <v>2</v>
      </c>
      <c r="B13" s="100" t="s">
        <v>262</v>
      </c>
      <c r="C13" s="57">
        <v>0</v>
      </c>
      <c r="D13" s="103">
        <v>0</v>
      </c>
    </row>
    <row r="14" spans="1:4" ht="75" customHeight="1">
      <c r="A14" s="101">
        <v>2</v>
      </c>
      <c r="B14" s="100" t="s">
        <v>263</v>
      </c>
      <c r="C14" s="57">
        <v>59.7</v>
      </c>
      <c r="D14" s="103">
        <v>59.7</v>
      </c>
    </row>
    <row r="15" spans="1:4" ht="15.75">
      <c r="A15" s="274" t="s">
        <v>264</v>
      </c>
      <c r="B15" s="275"/>
      <c r="C15" s="102">
        <f>C12+C13+C14</f>
        <v>133</v>
      </c>
      <c r="D15" s="169">
        <f>D12+D13+D14</f>
        <v>133</v>
      </c>
    </row>
  </sheetData>
  <sheetProtection/>
  <mergeCells count="7">
    <mergeCell ref="A9:C9"/>
    <mergeCell ref="A15:B15"/>
    <mergeCell ref="C1:D1"/>
    <mergeCell ref="B2:D2"/>
    <mergeCell ref="B3:D3"/>
    <mergeCell ref="A8:D8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1"/>
  <sheetViews>
    <sheetView zoomScalePageLayoutView="0" workbookViewId="0" topLeftCell="A16">
      <selection activeCell="C35" sqref="C35"/>
    </sheetView>
  </sheetViews>
  <sheetFormatPr defaultColWidth="9.00390625" defaultRowHeight="12.75"/>
  <cols>
    <col min="1" max="1" width="9.125" style="5" customWidth="1"/>
    <col min="2" max="2" width="50.375" style="5" customWidth="1"/>
    <col min="3" max="3" width="14.25390625" style="5" customWidth="1"/>
    <col min="4" max="4" width="14.875" style="5" customWidth="1"/>
    <col min="5" max="5" width="12.875" style="0" customWidth="1"/>
    <col min="6" max="6" width="11.375" style="0" customWidth="1"/>
  </cols>
  <sheetData>
    <row r="1" spans="3:4" ht="15">
      <c r="C1" s="49"/>
      <c r="D1" s="13" t="s">
        <v>266</v>
      </c>
    </row>
    <row r="2" spans="3:4" ht="15">
      <c r="C2" s="49"/>
      <c r="D2" s="13" t="s">
        <v>384</v>
      </c>
    </row>
    <row r="3" spans="3:4" ht="15">
      <c r="C3" s="49"/>
      <c r="D3" s="13" t="s">
        <v>68</v>
      </c>
    </row>
    <row r="4" spans="3:4" ht="15" customHeight="1">
      <c r="C4" s="276"/>
      <c r="D4" s="276"/>
    </row>
    <row r="5" ht="12.75">
      <c r="C5" s="49"/>
    </row>
    <row r="8" spans="1:4" ht="12.75" customHeight="1">
      <c r="A8" s="271" t="s">
        <v>37</v>
      </c>
      <c r="B8" s="271"/>
      <c r="C8" s="271"/>
      <c r="D8" s="271"/>
    </row>
    <row r="9" spans="1:4" ht="12.75" customHeight="1">
      <c r="A9" s="271" t="s">
        <v>38</v>
      </c>
      <c r="B9" s="271"/>
      <c r="C9" s="271"/>
      <c r="D9" s="271"/>
    </row>
    <row r="10" spans="1:4" ht="12.75" customHeight="1">
      <c r="A10" s="271" t="s">
        <v>515</v>
      </c>
      <c r="B10" s="271"/>
      <c r="C10" s="271"/>
      <c r="D10" s="271"/>
    </row>
    <row r="11" spans="1:4" ht="15" customHeight="1">
      <c r="A11" s="10"/>
      <c r="D11" s="49" t="s">
        <v>72</v>
      </c>
    </row>
    <row r="12" spans="1:4" ht="12.75" customHeight="1">
      <c r="A12" s="269" t="s">
        <v>35</v>
      </c>
      <c r="B12" s="269" t="s">
        <v>410</v>
      </c>
      <c r="C12" s="269" t="s">
        <v>411</v>
      </c>
      <c r="D12" s="269" t="s">
        <v>494</v>
      </c>
    </row>
    <row r="13" spans="1:4" ht="38.25" customHeight="1">
      <c r="A13" s="270"/>
      <c r="B13" s="270"/>
      <c r="C13" s="270"/>
      <c r="D13" s="270"/>
    </row>
    <row r="14" spans="1:4" ht="15.75">
      <c r="A14" s="47">
        <v>1</v>
      </c>
      <c r="B14" s="48" t="s">
        <v>39</v>
      </c>
      <c r="C14" s="47" t="s">
        <v>40</v>
      </c>
      <c r="D14" s="47" t="s">
        <v>40</v>
      </c>
    </row>
    <row r="15" spans="1:4" ht="15.75">
      <c r="A15" s="47"/>
      <c r="B15" s="48" t="s">
        <v>73</v>
      </c>
      <c r="C15" s="47" t="s">
        <v>40</v>
      </c>
      <c r="D15" s="47" t="s">
        <v>40</v>
      </c>
    </row>
    <row r="16" spans="1:4" ht="15.75">
      <c r="A16" s="47"/>
      <c r="B16" s="48" t="s">
        <v>74</v>
      </c>
      <c r="C16" s="47" t="s">
        <v>40</v>
      </c>
      <c r="D16" s="47" t="s">
        <v>40</v>
      </c>
    </row>
    <row r="17" spans="1:4" ht="31.5">
      <c r="A17" s="47"/>
      <c r="B17" s="48" t="s">
        <v>75</v>
      </c>
      <c r="C17" s="47" t="s">
        <v>40</v>
      </c>
      <c r="D17" s="47" t="s">
        <v>40</v>
      </c>
    </row>
    <row r="18" spans="1:4" ht="15.75">
      <c r="A18" s="38"/>
      <c r="B18" s="48" t="s">
        <v>412</v>
      </c>
      <c r="C18" s="47" t="s">
        <v>40</v>
      </c>
      <c r="D18" s="47" t="s">
        <v>76</v>
      </c>
    </row>
    <row r="19" spans="1:4" ht="15.75">
      <c r="A19" s="38"/>
      <c r="B19" s="48" t="s">
        <v>516</v>
      </c>
      <c r="C19" s="47" t="s">
        <v>76</v>
      </c>
      <c r="D19" s="47" t="s">
        <v>40</v>
      </c>
    </row>
    <row r="20" spans="1:4" ht="63">
      <c r="A20" s="47">
        <v>2</v>
      </c>
      <c r="B20" s="48" t="s">
        <v>89</v>
      </c>
      <c r="C20" s="47" t="s">
        <v>40</v>
      </c>
      <c r="D20" s="47" t="s">
        <v>40</v>
      </c>
    </row>
    <row r="21" spans="1:4" ht="15.75">
      <c r="A21" s="38"/>
      <c r="B21" s="48" t="s">
        <v>73</v>
      </c>
      <c r="C21" s="47" t="s">
        <v>40</v>
      </c>
      <c r="D21" s="47" t="s">
        <v>40</v>
      </c>
    </row>
    <row r="22" spans="1:4" ht="15.75">
      <c r="A22" s="38"/>
      <c r="B22" s="48" t="s">
        <v>74</v>
      </c>
      <c r="C22" s="47" t="s">
        <v>40</v>
      </c>
      <c r="D22" s="47" t="s">
        <v>40</v>
      </c>
    </row>
    <row r="23" spans="1:4" ht="31.5">
      <c r="A23" s="38"/>
      <c r="B23" s="48" t="s">
        <v>75</v>
      </c>
      <c r="C23" s="47" t="s">
        <v>40</v>
      </c>
      <c r="D23" s="47" t="s">
        <v>40</v>
      </c>
    </row>
    <row r="24" spans="1:4" ht="15.75">
      <c r="A24" s="38"/>
      <c r="B24" s="48" t="s">
        <v>412</v>
      </c>
      <c r="C24" s="47" t="s">
        <v>40</v>
      </c>
      <c r="D24" s="47" t="s">
        <v>76</v>
      </c>
    </row>
    <row r="25" spans="1:4" ht="15.75">
      <c r="A25" s="38"/>
      <c r="B25" s="48" t="s">
        <v>516</v>
      </c>
      <c r="C25" s="47" t="s">
        <v>76</v>
      </c>
      <c r="D25" s="47" t="s">
        <v>40</v>
      </c>
    </row>
    <row r="26" spans="1:4" ht="31.5">
      <c r="A26" s="47">
        <v>3</v>
      </c>
      <c r="B26" s="48" t="s">
        <v>71</v>
      </c>
      <c r="C26" s="47" t="s">
        <v>40</v>
      </c>
      <c r="D26" s="47" t="s">
        <v>40</v>
      </c>
    </row>
    <row r="27" spans="1:4" ht="15.75">
      <c r="A27" s="38"/>
      <c r="B27" s="48" t="s">
        <v>73</v>
      </c>
      <c r="C27" s="47" t="s">
        <v>40</v>
      </c>
      <c r="D27" s="47" t="s">
        <v>40</v>
      </c>
    </row>
    <row r="28" spans="1:4" ht="15.75">
      <c r="A28" s="38"/>
      <c r="B28" s="48" t="s">
        <v>74</v>
      </c>
      <c r="C28" s="47" t="s">
        <v>40</v>
      </c>
      <c r="D28" s="47" t="s">
        <v>40</v>
      </c>
    </row>
    <row r="29" spans="1:4" ht="31.5">
      <c r="A29" s="38"/>
      <c r="B29" s="48" t="s">
        <v>75</v>
      </c>
      <c r="C29" s="47" t="s">
        <v>40</v>
      </c>
      <c r="D29" s="47" t="s">
        <v>40</v>
      </c>
    </row>
    <row r="30" spans="1:4" ht="15.75">
      <c r="A30" s="38"/>
      <c r="B30" s="48" t="s">
        <v>412</v>
      </c>
      <c r="C30" s="47" t="s">
        <v>40</v>
      </c>
      <c r="D30" s="47" t="s">
        <v>76</v>
      </c>
    </row>
    <row r="31" spans="1:4" ht="15.75">
      <c r="A31" s="38"/>
      <c r="B31" s="48" t="s">
        <v>516</v>
      </c>
      <c r="C31" s="47" t="s">
        <v>76</v>
      </c>
      <c r="D31" s="47" t="s">
        <v>40</v>
      </c>
    </row>
  </sheetData>
  <sheetProtection/>
  <mergeCells count="8">
    <mergeCell ref="C4:D4"/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"/>
  <sheetViews>
    <sheetView zoomScalePageLayoutView="0" workbookViewId="0" topLeftCell="A10">
      <selection activeCell="G17" sqref="G17"/>
    </sheetView>
  </sheetViews>
  <sheetFormatPr defaultColWidth="9.00390625" defaultRowHeight="12.75"/>
  <cols>
    <col min="2" max="2" width="52.87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ht="15">
      <c r="C1" s="13" t="s">
        <v>265</v>
      </c>
    </row>
    <row r="2" ht="15">
      <c r="C2" s="13" t="s">
        <v>407</v>
      </c>
    </row>
    <row r="3" ht="15">
      <c r="C3" s="13" t="s">
        <v>68</v>
      </c>
    </row>
    <row r="4" spans="2:3" ht="15" customHeight="1">
      <c r="B4" s="268"/>
      <c r="C4" s="268"/>
    </row>
    <row r="8" spans="1:3" ht="57" customHeight="1">
      <c r="A8" s="277" t="s">
        <v>517</v>
      </c>
      <c r="B8" s="277"/>
      <c r="C8" s="277"/>
    </row>
    <row r="9" spans="1:3" ht="15">
      <c r="A9" s="273"/>
      <c r="B9" s="273"/>
      <c r="C9" s="273"/>
    </row>
    <row r="11" ht="15" customHeight="1"/>
    <row r="12" spans="1:3" ht="30">
      <c r="A12" s="16" t="s">
        <v>35</v>
      </c>
      <c r="B12" s="16" t="s">
        <v>260</v>
      </c>
      <c r="C12" s="16" t="s">
        <v>261</v>
      </c>
    </row>
    <row r="13" spans="1:3" ht="51.75" customHeight="1">
      <c r="A13" s="104">
        <v>1</v>
      </c>
      <c r="B13" s="14" t="s">
        <v>42</v>
      </c>
      <c r="C13" s="105">
        <v>0.7</v>
      </c>
    </row>
    <row r="14" spans="1:3" ht="81" customHeight="1">
      <c r="A14" s="104">
        <v>2</v>
      </c>
      <c r="B14" s="14" t="s">
        <v>328</v>
      </c>
      <c r="C14" s="105">
        <v>10.5</v>
      </c>
    </row>
    <row r="15" spans="1:3" ht="31.5" customHeight="1">
      <c r="A15" s="104">
        <v>3</v>
      </c>
      <c r="B15" s="14" t="s">
        <v>542</v>
      </c>
      <c r="C15" s="105">
        <v>32.6</v>
      </c>
    </row>
    <row r="16" spans="1:3" ht="30">
      <c r="A16" s="104">
        <v>3</v>
      </c>
      <c r="B16" s="14" t="s">
        <v>55</v>
      </c>
      <c r="C16" s="105">
        <v>88.4</v>
      </c>
    </row>
    <row r="17" spans="1:3" ht="37.5" customHeight="1">
      <c r="A17" s="278" t="s">
        <v>264</v>
      </c>
      <c r="B17" s="278"/>
      <c r="C17" s="106">
        <f>C15+C13+C14+C16</f>
        <v>132.20000000000002</v>
      </c>
    </row>
    <row r="18" ht="15">
      <c r="B18" s="99"/>
    </row>
    <row r="19" ht="15">
      <c r="B19" s="99"/>
    </row>
    <row r="20" ht="15">
      <c r="B20" s="99"/>
    </row>
  </sheetData>
  <sheetProtection/>
  <mergeCells count="4">
    <mergeCell ref="A9:C9"/>
    <mergeCell ref="A8:C8"/>
    <mergeCell ref="A17:B1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9"/>
  <sheetViews>
    <sheetView tabSelected="1" zoomScalePageLayoutView="0" workbookViewId="0" topLeftCell="A7">
      <selection activeCell="D17" sqref="D17"/>
    </sheetView>
  </sheetViews>
  <sheetFormatPr defaultColWidth="9.00390625" defaultRowHeight="12.75"/>
  <cols>
    <col min="2" max="2" width="47.37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spans="2:4" ht="15">
      <c r="B1" s="3"/>
      <c r="C1" s="218" t="s">
        <v>267</v>
      </c>
      <c r="D1" s="218"/>
    </row>
    <row r="2" spans="2:4" ht="15">
      <c r="B2" s="218" t="s">
        <v>384</v>
      </c>
      <c r="C2" s="218"/>
      <c r="D2" s="218"/>
    </row>
    <row r="3" spans="2:4" ht="15">
      <c r="B3" s="218" t="s">
        <v>68</v>
      </c>
      <c r="C3" s="218"/>
      <c r="D3" s="218"/>
    </row>
    <row r="4" spans="3:4" ht="15">
      <c r="C4" s="218"/>
      <c r="D4" s="218"/>
    </row>
    <row r="8" spans="1:4" ht="43.5" customHeight="1">
      <c r="A8" s="277" t="s">
        <v>518</v>
      </c>
      <c r="B8" s="277"/>
      <c r="C8" s="277"/>
      <c r="D8" s="277"/>
    </row>
    <row r="9" spans="1:3" ht="15">
      <c r="A9" s="273"/>
      <c r="B9" s="273"/>
      <c r="C9" s="273"/>
    </row>
    <row r="11" ht="15" customHeight="1"/>
    <row r="12" spans="1:4" ht="15">
      <c r="A12" s="16" t="s">
        <v>35</v>
      </c>
      <c r="B12" s="16" t="s">
        <v>260</v>
      </c>
      <c r="C12" s="16" t="s">
        <v>411</v>
      </c>
      <c r="D12" s="97" t="s">
        <v>494</v>
      </c>
    </row>
    <row r="13" spans="1:4" ht="42.75" customHeight="1">
      <c r="A13" s="104">
        <v>1</v>
      </c>
      <c r="B13" s="14" t="s">
        <v>42</v>
      </c>
      <c r="C13" s="105">
        <v>0.7</v>
      </c>
      <c r="D13" s="97">
        <v>0.7</v>
      </c>
    </row>
    <row r="14" spans="1:4" ht="58.5" customHeight="1">
      <c r="A14" s="104">
        <v>2</v>
      </c>
      <c r="B14" s="14" t="s">
        <v>542</v>
      </c>
      <c r="C14" s="105">
        <v>32.6</v>
      </c>
      <c r="D14" s="97">
        <v>32.6</v>
      </c>
    </row>
    <row r="15" spans="1:4" ht="58.5" customHeight="1">
      <c r="A15" s="104">
        <v>3</v>
      </c>
      <c r="B15" s="14" t="s">
        <v>55</v>
      </c>
      <c r="C15" s="105">
        <v>88.4</v>
      </c>
      <c r="D15" s="97">
        <v>90.6</v>
      </c>
    </row>
    <row r="16" spans="1:4" ht="24.75" customHeight="1">
      <c r="A16" s="279" t="s">
        <v>264</v>
      </c>
      <c r="B16" s="280"/>
      <c r="C16" s="106">
        <f>C14+C13+C15</f>
        <v>121.70000000000002</v>
      </c>
      <c r="D16" s="90">
        <f>D14+D13+D15</f>
        <v>123.9</v>
      </c>
    </row>
    <row r="17" ht="15">
      <c r="B17" s="99"/>
    </row>
    <row r="18" ht="15">
      <c r="B18" s="99"/>
    </row>
    <row r="19" ht="15">
      <c r="B19" s="99"/>
    </row>
  </sheetData>
  <sheetProtection/>
  <mergeCells count="7">
    <mergeCell ref="A9:C9"/>
    <mergeCell ref="A16:B16"/>
    <mergeCell ref="C1:D1"/>
    <mergeCell ref="B2:D2"/>
    <mergeCell ref="B3:D3"/>
    <mergeCell ref="A8:D8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63.125" style="0" customWidth="1"/>
    <col min="3" max="3" width="14.25390625" style="0" customWidth="1"/>
    <col min="4" max="4" width="14.875" style="0" customWidth="1"/>
    <col min="5" max="5" width="12.875" style="0" customWidth="1"/>
    <col min="6" max="6" width="11.375" style="0" customWidth="1"/>
  </cols>
  <sheetData>
    <row r="1" spans="6:7" ht="15">
      <c r="F1" s="13" t="s">
        <v>291</v>
      </c>
      <c r="G1" s="204"/>
    </row>
    <row r="2" spans="6:7" ht="15">
      <c r="F2" s="13" t="s">
        <v>384</v>
      </c>
      <c r="G2" s="204"/>
    </row>
    <row r="3" spans="6:7" ht="15">
      <c r="F3" s="13" t="s">
        <v>68</v>
      </c>
      <c r="G3" s="204"/>
    </row>
    <row r="4" spans="4:6" ht="15" customHeight="1">
      <c r="D4" s="268"/>
      <c r="E4" s="268"/>
      <c r="F4" s="268"/>
    </row>
    <row r="5" ht="15">
      <c r="F5" s="108"/>
    </row>
    <row r="6" spans="1:6" ht="14.25">
      <c r="A6" s="281" t="s">
        <v>519</v>
      </c>
      <c r="B6" s="281"/>
      <c r="C6" s="281"/>
      <c r="D6" s="281"/>
      <c r="E6" s="281"/>
      <c r="F6" s="281"/>
    </row>
    <row r="8" spans="1:6" ht="15">
      <c r="A8" s="107"/>
      <c r="B8" s="107"/>
      <c r="C8" s="107"/>
      <c r="D8" s="107"/>
      <c r="F8" s="109" t="s">
        <v>269</v>
      </c>
    </row>
    <row r="9" spans="1:6" ht="45">
      <c r="A9" s="282" t="s">
        <v>35</v>
      </c>
      <c r="B9" s="282" t="s">
        <v>270</v>
      </c>
      <c r="C9" s="110" t="s">
        <v>271</v>
      </c>
      <c r="D9" s="110" t="s">
        <v>271</v>
      </c>
      <c r="E9" s="110" t="s">
        <v>271</v>
      </c>
      <c r="F9" s="110" t="s">
        <v>272</v>
      </c>
    </row>
    <row r="10" spans="1:6" ht="12.75">
      <c r="A10" s="282"/>
      <c r="B10" s="282"/>
      <c r="C10" s="283" t="s">
        <v>520</v>
      </c>
      <c r="D10" s="283"/>
      <c r="E10" s="283"/>
      <c r="F10" s="283"/>
    </row>
    <row r="11" spans="1:6" ht="15" customHeight="1">
      <c r="A11" s="110" t="s">
        <v>36</v>
      </c>
      <c r="B11" s="111" t="s">
        <v>273</v>
      </c>
      <c r="C11" s="113">
        <v>0</v>
      </c>
      <c r="D11" s="113">
        <v>0</v>
      </c>
      <c r="E11" s="113">
        <v>0</v>
      </c>
      <c r="F11" s="112" t="s">
        <v>274</v>
      </c>
    </row>
    <row r="12" spans="1:6" ht="47.25" customHeight="1">
      <c r="A12" s="110" t="s">
        <v>275</v>
      </c>
      <c r="B12" s="111" t="s">
        <v>276</v>
      </c>
      <c r="C12" s="113">
        <v>0</v>
      </c>
      <c r="D12" s="113">
        <v>0</v>
      </c>
      <c r="E12" s="113">
        <v>0</v>
      </c>
      <c r="F12" s="113">
        <v>0</v>
      </c>
    </row>
    <row r="13" spans="1:6" ht="33.75" customHeight="1">
      <c r="A13" s="110" t="s">
        <v>277</v>
      </c>
      <c r="B13" s="111" t="s">
        <v>278</v>
      </c>
      <c r="C13" s="113">
        <v>0</v>
      </c>
      <c r="D13" s="113">
        <v>0</v>
      </c>
      <c r="E13" s="113">
        <v>0</v>
      </c>
      <c r="F13" s="113">
        <v>0</v>
      </c>
    </row>
    <row r="14" spans="1:6" ht="33.75" customHeight="1">
      <c r="A14" s="110" t="s">
        <v>279</v>
      </c>
      <c r="B14" s="111" t="s">
        <v>280</v>
      </c>
      <c r="C14" s="114">
        <v>0</v>
      </c>
      <c r="D14" s="114">
        <v>0</v>
      </c>
      <c r="E14" s="113">
        <v>0</v>
      </c>
      <c r="F14" s="113">
        <v>0</v>
      </c>
    </row>
    <row r="15" spans="1:6" ht="51" customHeight="1">
      <c r="A15" s="110" t="s">
        <v>281</v>
      </c>
      <c r="B15" s="111" t="s">
        <v>282</v>
      </c>
      <c r="C15" s="114">
        <v>0</v>
      </c>
      <c r="D15" s="114">
        <v>0</v>
      </c>
      <c r="E15" s="113">
        <v>0</v>
      </c>
      <c r="F15" s="113">
        <v>0</v>
      </c>
    </row>
    <row r="16" spans="1:6" ht="46.5" customHeight="1">
      <c r="A16" s="110" t="s">
        <v>283</v>
      </c>
      <c r="B16" s="111" t="s">
        <v>284</v>
      </c>
      <c r="C16" s="114">
        <v>0</v>
      </c>
      <c r="D16" s="114">
        <v>0</v>
      </c>
      <c r="E16" s="113">
        <v>0</v>
      </c>
      <c r="F16" s="113">
        <v>0</v>
      </c>
    </row>
    <row r="17" spans="1:6" ht="33" customHeight="1">
      <c r="A17" s="110" t="s">
        <v>285</v>
      </c>
      <c r="B17" s="111" t="s">
        <v>286</v>
      </c>
      <c r="C17" s="113">
        <v>0</v>
      </c>
      <c r="D17" s="113">
        <v>0</v>
      </c>
      <c r="E17" s="113">
        <v>0</v>
      </c>
      <c r="F17" s="113">
        <v>0</v>
      </c>
    </row>
    <row r="18" spans="1:6" ht="20.25" customHeight="1">
      <c r="A18" s="110" t="s">
        <v>287</v>
      </c>
      <c r="B18" s="111" t="s">
        <v>288</v>
      </c>
      <c r="C18" s="113">
        <v>0</v>
      </c>
      <c r="D18" s="113">
        <v>0</v>
      </c>
      <c r="E18" s="113">
        <v>0</v>
      </c>
      <c r="F18" s="112" t="s">
        <v>274</v>
      </c>
    </row>
  </sheetData>
  <sheetProtection/>
  <mergeCells count="5">
    <mergeCell ref="A6:F6"/>
    <mergeCell ref="A9:A10"/>
    <mergeCell ref="B9:B10"/>
    <mergeCell ref="C10:F10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zoomScalePageLayoutView="0" workbookViewId="0" topLeftCell="A49">
      <selection activeCell="H55" sqref="H55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11"/>
      <c r="B1" s="12"/>
      <c r="C1" s="218" t="s">
        <v>19</v>
      </c>
      <c r="D1" s="218"/>
    </row>
    <row r="2" spans="1:4" ht="13.5" customHeight="1">
      <c r="A2" s="11"/>
      <c r="B2" s="12"/>
      <c r="C2" s="218" t="s">
        <v>384</v>
      </c>
      <c r="D2" s="218"/>
    </row>
    <row r="3" spans="1:4" ht="13.5" customHeight="1">
      <c r="A3" s="11"/>
      <c r="B3" s="12"/>
      <c r="C3" s="218" t="s">
        <v>68</v>
      </c>
      <c r="D3" s="218"/>
    </row>
    <row r="4" spans="1:4" ht="15">
      <c r="A4" s="11"/>
      <c r="B4" s="12"/>
      <c r="C4" s="218"/>
      <c r="D4" s="218"/>
    </row>
    <row r="5" spans="1:4" ht="4.5" customHeight="1">
      <c r="A5" s="219"/>
      <c r="B5" s="219"/>
      <c r="C5" s="219"/>
      <c r="D5" s="219"/>
    </row>
    <row r="6" spans="1:4" ht="17.25" customHeight="1">
      <c r="A6" s="219" t="s">
        <v>484</v>
      </c>
      <c r="B6" s="219"/>
      <c r="C6" s="219"/>
      <c r="D6" s="219"/>
    </row>
    <row r="7" spans="1:4" ht="6.75" customHeight="1">
      <c r="A7" s="219"/>
      <c r="B7" s="219"/>
      <c r="C7" s="219"/>
      <c r="D7" s="219"/>
    </row>
    <row r="8" spans="1:4" ht="5.25" customHeight="1">
      <c r="A8" s="219"/>
      <c r="B8" s="219"/>
      <c r="C8" s="219"/>
      <c r="D8" s="219"/>
    </row>
    <row r="9" spans="1:4" ht="15" hidden="1">
      <c r="A9" s="11"/>
      <c r="B9" s="12"/>
      <c r="C9" s="12"/>
      <c r="D9" s="13" t="s">
        <v>20</v>
      </c>
    </row>
    <row r="10" spans="1:4" ht="30" customHeight="1">
      <c r="A10" s="220" t="s">
        <v>44</v>
      </c>
      <c r="B10" s="220"/>
      <c r="C10" s="16" t="s">
        <v>45</v>
      </c>
      <c r="D10" s="17" t="s">
        <v>27</v>
      </c>
    </row>
    <row r="11" spans="1:4" s="2" customFormat="1" ht="15" customHeight="1">
      <c r="A11" s="63">
        <v>1</v>
      </c>
      <c r="B11" s="63">
        <v>2</v>
      </c>
      <c r="C11" s="64">
        <v>3</v>
      </c>
      <c r="D11" s="63">
        <v>6</v>
      </c>
    </row>
    <row r="12" spans="1:4" s="22" customFormat="1" ht="18.75" customHeight="1">
      <c r="A12" s="180" t="s">
        <v>46</v>
      </c>
      <c r="B12" s="19" t="s">
        <v>47</v>
      </c>
      <c r="C12" s="19" t="s">
        <v>48</v>
      </c>
      <c r="D12" s="188">
        <f>D13+D25+D39+D43+D36+D22+D18+D47+D50</f>
        <v>2354.1999999999994</v>
      </c>
    </row>
    <row r="13" spans="1:4" s="22" customFormat="1" ht="20.25" customHeight="1">
      <c r="A13" s="180" t="s">
        <v>46</v>
      </c>
      <c r="B13" s="19" t="s">
        <v>49</v>
      </c>
      <c r="C13" s="19" t="s">
        <v>50</v>
      </c>
      <c r="D13" s="188">
        <f>D14</f>
        <v>695.1999999999999</v>
      </c>
    </row>
    <row r="14" spans="1:4" s="22" customFormat="1" ht="18.75" customHeight="1">
      <c r="A14" s="181" t="s">
        <v>46</v>
      </c>
      <c r="B14" s="14" t="s">
        <v>51</v>
      </c>
      <c r="C14" s="14" t="s">
        <v>21</v>
      </c>
      <c r="D14" s="189">
        <f>D15+D16+D17</f>
        <v>695.1999999999999</v>
      </c>
    </row>
    <row r="15" spans="1:4" s="22" customFormat="1" ht="68.25" customHeight="1">
      <c r="A15" s="181" t="s">
        <v>46</v>
      </c>
      <c r="B15" s="14" t="s">
        <v>52</v>
      </c>
      <c r="C15" s="159" t="s">
        <v>137</v>
      </c>
      <c r="D15" s="189">
        <v>682.3</v>
      </c>
    </row>
    <row r="16" spans="1:4" s="22" customFormat="1" ht="87" customHeight="1">
      <c r="A16" s="181" t="s">
        <v>46</v>
      </c>
      <c r="B16" s="14" t="s">
        <v>54</v>
      </c>
      <c r="C16" s="182" t="s">
        <v>138</v>
      </c>
      <c r="D16" s="189">
        <v>4.6</v>
      </c>
    </row>
    <row r="17" spans="1:4" s="22" customFormat="1" ht="30.75" customHeight="1">
      <c r="A17" s="183" t="s">
        <v>353</v>
      </c>
      <c r="B17" s="179">
        <v>10102030010000100</v>
      </c>
      <c r="C17" s="172" t="s">
        <v>391</v>
      </c>
      <c r="D17" s="189">
        <v>8.3</v>
      </c>
    </row>
    <row r="18" spans="1:5" s="22" customFormat="1" ht="36.75" customHeight="1">
      <c r="A18" s="180" t="s">
        <v>46</v>
      </c>
      <c r="B18" s="19" t="s">
        <v>118</v>
      </c>
      <c r="C18" s="19" t="s">
        <v>169</v>
      </c>
      <c r="D18" s="188">
        <f>D19+D20+D21</f>
        <v>772.4999999999999</v>
      </c>
      <c r="E18" s="85"/>
    </row>
    <row r="19" spans="1:4" s="22" customFormat="1" ht="64.5" customHeight="1">
      <c r="A19" s="181" t="s">
        <v>46</v>
      </c>
      <c r="B19" s="159" t="s">
        <v>119</v>
      </c>
      <c r="C19" s="172" t="s">
        <v>140</v>
      </c>
      <c r="D19" s="189">
        <v>490.7</v>
      </c>
    </row>
    <row r="20" spans="1:4" s="22" customFormat="1" ht="59.25" customHeight="1">
      <c r="A20" s="181" t="s">
        <v>46</v>
      </c>
      <c r="B20" s="159" t="s">
        <v>120</v>
      </c>
      <c r="C20" s="172" t="s">
        <v>139</v>
      </c>
      <c r="D20" s="189">
        <v>279.9</v>
      </c>
    </row>
    <row r="21" spans="1:4" s="22" customFormat="1" ht="79.5" customHeight="1">
      <c r="A21" s="181" t="s">
        <v>46</v>
      </c>
      <c r="B21" s="159" t="s">
        <v>121</v>
      </c>
      <c r="C21" s="172" t="s">
        <v>392</v>
      </c>
      <c r="D21" s="189">
        <v>1.9</v>
      </c>
    </row>
    <row r="22" spans="1:4" s="22" customFormat="1" ht="20.25" customHeight="1">
      <c r="A22" s="181" t="s">
        <v>46</v>
      </c>
      <c r="B22" s="19" t="s">
        <v>90</v>
      </c>
      <c r="C22" s="19" t="s">
        <v>317</v>
      </c>
      <c r="D22" s="188">
        <f>D23</f>
        <v>9.5</v>
      </c>
    </row>
    <row r="23" spans="1:4" s="22" customFormat="1" ht="20.25" customHeight="1">
      <c r="A23" s="181" t="s">
        <v>46</v>
      </c>
      <c r="B23" s="14" t="s">
        <v>91</v>
      </c>
      <c r="C23" s="14" t="s">
        <v>33</v>
      </c>
      <c r="D23" s="189">
        <f>D24</f>
        <v>9.5</v>
      </c>
    </row>
    <row r="24" spans="1:4" s="22" customFormat="1" ht="20.25" customHeight="1">
      <c r="A24" s="181" t="s">
        <v>46</v>
      </c>
      <c r="B24" s="173" t="s">
        <v>92</v>
      </c>
      <c r="C24" s="171" t="s">
        <v>33</v>
      </c>
      <c r="D24" s="189">
        <v>9.5</v>
      </c>
    </row>
    <row r="25" spans="1:4" s="22" customFormat="1" ht="18.75" customHeight="1">
      <c r="A25" s="180" t="s">
        <v>46</v>
      </c>
      <c r="B25" s="19" t="s">
        <v>93</v>
      </c>
      <c r="C25" s="19" t="s">
        <v>94</v>
      </c>
      <c r="D25" s="190">
        <f>D26+D31+D28</f>
        <v>773.6</v>
      </c>
    </row>
    <row r="26" spans="1:4" s="22" customFormat="1" ht="19.5" customHeight="1">
      <c r="A26" s="181" t="s">
        <v>46</v>
      </c>
      <c r="B26" s="159" t="s">
        <v>95</v>
      </c>
      <c r="C26" s="172" t="s">
        <v>393</v>
      </c>
      <c r="D26" s="189">
        <f>D27</f>
        <v>110.9</v>
      </c>
    </row>
    <row r="27" spans="1:4" s="22" customFormat="1" ht="34.5" customHeight="1">
      <c r="A27" s="181" t="s">
        <v>46</v>
      </c>
      <c r="B27" s="159" t="s">
        <v>96</v>
      </c>
      <c r="C27" s="172" t="s">
        <v>461</v>
      </c>
      <c r="D27" s="189">
        <v>110.9</v>
      </c>
    </row>
    <row r="28" spans="1:4" s="22" customFormat="1" ht="20.25" customHeight="1">
      <c r="A28" s="181" t="s">
        <v>46</v>
      </c>
      <c r="B28" s="14" t="s">
        <v>97</v>
      </c>
      <c r="C28" s="19" t="s">
        <v>31</v>
      </c>
      <c r="D28" s="188">
        <f>D29+D30</f>
        <v>523.1</v>
      </c>
    </row>
    <row r="29" spans="1:4" s="22" customFormat="1" ht="18.75" customHeight="1">
      <c r="A29" s="181" t="s">
        <v>46</v>
      </c>
      <c r="B29" s="173" t="s">
        <v>28</v>
      </c>
      <c r="C29" s="174" t="s">
        <v>29</v>
      </c>
      <c r="D29" s="189">
        <v>42.7</v>
      </c>
    </row>
    <row r="30" spans="1:4" s="22" customFormat="1" ht="15.75" customHeight="1">
      <c r="A30" s="181" t="s">
        <v>46</v>
      </c>
      <c r="B30" s="173" t="s">
        <v>98</v>
      </c>
      <c r="C30" s="174" t="s">
        <v>32</v>
      </c>
      <c r="D30" s="189">
        <v>480.4</v>
      </c>
    </row>
    <row r="31" spans="1:4" s="22" customFormat="1" ht="21.75" customHeight="1">
      <c r="A31" s="181" t="s">
        <v>46</v>
      </c>
      <c r="B31" s="14" t="s">
        <v>99</v>
      </c>
      <c r="C31" s="19" t="s">
        <v>22</v>
      </c>
      <c r="D31" s="188">
        <f>D32+D34</f>
        <v>139.6</v>
      </c>
    </row>
    <row r="32" spans="1:4" s="22" customFormat="1" ht="15">
      <c r="A32" s="181" t="s">
        <v>46</v>
      </c>
      <c r="B32" s="184" t="s">
        <v>352</v>
      </c>
      <c r="C32" s="184" t="s">
        <v>141</v>
      </c>
      <c r="D32" s="189">
        <f>D33</f>
        <v>77.6</v>
      </c>
    </row>
    <row r="33" spans="1:4" s="22" customFormat="1" ht="28.5" customHeight="1">
      <c r="A33" s="181" t="s">
        <v>46</v>
      </c>
      <c r="B33" s="30" t="s">
        <v>142</v>
      </c>
      <c r="C33" s="185" t="s">
        <v>143</v>
      </c>
      <c r="D33" s="189">
        <v>77.6</v>
      </c>
    </row>
    <row r="34" spans="1:4" s="22" customFormat="1" ht="15">
      <c r="A34" s="181" t="s">
        <v>46</v>
      </c>
      <c r="B34" s="184" t="s">
        <v>144</v>
      </c>
      <c r="C34" s="184" t="s">
        <v>145</v>
      </c>
      <c r="D34" s="189">
        <f>D35</f>
        <v>62</v>
      </c>
    </row>
    <row r="35" spans="1:4" s="22" customFormat="1" ht="32.25" customHeight="1">
      <c r="A35" s="181" t="s">
        <v>46</v>
      </c>
      <c r="B35" s="184" t="s">
        <v>146</v>
      </c>
      <c r="C35" s="182" t="s">
        <v>147</v>
      </c>
      <c r="D35" s="189">
        <v>62</v>
      </c>
    </row>
    <row r="36" spans="1:4" s="22" customFormat="1" ht="20.25" customHeight="1">
      <c r="A36" s="181" t="s">
        <v>46</v>
      </c>
      <c r="B36" s="19" t="s">
        <v>100</v>
      </c>
      <c r="C36" s="19" t="s">
        <v>24</v>
      </c>
      <c r="D36" s="188">
        <f>D37</f>
        <v>11.6</v>
      </c>
    </row>
    <row r="37" spans="1:4" s="22" customFormat="1" ht="44.25" customHeight="1">
      <c r="A37" s="181" t="s">
        <v>46</v>
      </c>
      <c r="B37" s="14" t="s">
        <v>101</v>
      </c>
      <c r="C37" s="14" t="s">
        <v>394</v>
      </c>
      <c r="D37" s="189">
        <f>D38</f>
        <v>11.6</v>
      </c>
    </row>
    <row r="38" spans="1:4" s="22" customFormat="1" ht="61.5" customHeight="1">
      <c r="A38" s="181" t="s">
        <v>46</v>
      </c>
      <c r="B38" s="14" t="s">
        <v>102</v>
      </c>
      <c r="C38" s="14" t="s">
        <v>395</v>
      </c>
      <c r="D38" s="189">
        <v>11.6</v>
      </c>
    </row>
    <row r="39" spans="1:4" s="22" customFormat="1" ht="45.75" customHeight="1">
      <c r="A39" s="180" t="s">
        <v>46</v>
      </c>
      <c r="B39" s="19" t="s">
        <v>103</v>
      </c>
      <c r="C39" s="19" t="s">
        <v>104</v>
      </c>
      <c r="D39" s="188">
        <f>D40</f>
        <v>26.6</v>
      </c>
    </row>
    <row r="40" spans="1:4" s="22" customFormat="1" ht="72.75" customHeight="1">
      <c r="A40" s="181" t="s">
        <v>46</v>
      </c>
      <c r="B40" s="159" t="s">
        <v>105</v>
      </c>
      <c r="C40" s="175" t="s">
        <v>0</v>
      </c>
      <c r="D40" s="189">
        <f>D41+D42</f>
        <v>26.6</v>
      </c>
    </row>
    <row r="41" spans="1:4" s="22" customFormat="1" ht="57.75" customHeight="1" hidden="1">
      <c r="A41" s="181" t="s">
        <v>46</v>
      </c>
      <c r="B41" s="159" t="s">
        <v>396</v>
      </c>
      <c r="C41" s="175" t="s">
        <v>397</v>
      </c>
      <c r="D41" s="189">
        <v>0</v>
      </c>
    </row>
    <row r="42" spans="1:4" s="22" customFormat="1" ht="63" customHeight="1">
      <c r="A42" s="181" t="s">
        <v>46</v>
      </c>
      <c r="B42" s="159" t="s">
        <v>312</v>
      </c>
      <c r="C42" s="175" t="s">
        <v>210</v>
      </c>
      <c r="D42" s="189">
        <v>26.6</v>
      </c>
    </row>
    <row r="43" spans="1:4" s="22" customFormat="1" ht="21.75" customHeight="1">
      <c r="A43" s="180" t="s">
        <v>46</v>
      </c>
      <c r="B43" s="19" t="s">
        <v>3</v>
      </c>
      <c r="C43" s="19" t="s">
        <v>320</v>
      </c>
      <c r="D43" s="188">
        <f>D44</f>
        <v>13.6</v>
      </c>
    </row>
    <row r="44" spans="1:4" s="22" customFormat="1" ht="63.75" customHeight="1" hidden="1">
      <c r="A44" s="181" t="s">
        <v>46</v>
      </c>
      <c r="B44" s="14" t="s">
        <v>321</v>
      </c>
      <c r="C44" s="14" t="s">
        <v>322</v>
      </c>
      <c r="D44" s="189">
        <f>D45</f>
        <v>13.6</v>
      </c>
    </row>
    <row r="45" spans="1:4" s="22" customFormat="1" ht="49.5" customHeight="1" hidden="1">
      <c r="A45" s="181" t="s">
        <v>46</v>
      </c>
      <c r="B45" s="14" t="s">
        <v>323</v>
      </c>
      <c r="C45" s="14" t="s">
        <v>324</v>
      </c>
      <c r="D45" s="189">
        <f>D46</f>
        <v>13.6</v>
      </c>
    </row>
    <row r="46" spans="1:4" s="22" customFormat="1" ht="44.25" customHeight="1">
      <c r="A46" s="181" t="s">
        <v>46</v>
      </c>
      <c r="B46" s="177" t="s">
        <v>470</v>
      </c>
      <c r="C46" s="172" t="s">
        <v>462</v>
      </c>
      <c r="D46" s="189">
        <v>13.6</v>
      </c>
    </row>
    <row r="47" spans="1:4" s="22" customFormat="1" ht="21.75" customHeight="1">
      <c r="A47" s="181" t="s">
        <v>46</v>
      </c>
      <c r="B47" s="177" t="s">
        <v>467</v>
      </c>
      <c r="C47" s="176" t="s">
        <v>398</v>
      </c>
      <c r="D47" s="188">
        <f>D48</f>
        <v>2</v>
      </c>
    </row>
    <row r="48" spans="1:4" s="22" customFormat="1" ht="27.75" customHeight="1">
      <c r="A48" s="181" t="s">
        <v>46</v>
      </c>
      <c r="B48" s="177" t="s">
        <v>466</v>
      </c>
      <c r="C48" s="177" t="s">
        <v>399</v>
      </c>
      <c r="D48" s="189">
        <f>D49</f>
        <v>2</v>
      </c>
    </row>
    <row r="49" spans="1:4" s="22" customFormat="1" ht="29.25" customHeight="1">
      <c r="A49" s="181" t="s">
        <v>46</v>
      </c>
      <c r="B49" s="177" t="s">
        <v>463</v>
      </c>
      <c r="C49" s="177" t="s">
        <v>389</v>
      </c>
      <c r="D49" s="189">
        <v>2</v>
      </c>
    </row>
    <row r="50" spans="1:4" s="22" customFormat="1" ht="18.75" customHeight="1">
      <c r="A50" s="181" t="s">
        <v>46</v>
      </c>
      <c r="B50" s="177" t="s">
        <v>464</v>
      </c>
      <c r="C50" s="178" t="s">
        <v>400</v>
      </c>
      <c r="D50" s="188">
        <f>D51</f>
        <v>49.6</v>
      </c>
    </row>
    <row r="51" spans="1:4" s="22" customFormat="1" ht="16.5" customHeight="1">
      <c r="A51" s="181" t="s">
        <v>46</v>
      </c>
      <c r="B51" s="177" t="s">
        <v>465</v>
      </c>
      <c r="C51" s="177" t="s">
        <v>400</v>
      </c>
      <c r="D51" s="189">
        <f>D52</f>
        <v>49.6</v>
      </c>
    </row>
    <row r="52" spans="1:4" s="22" customFormat="1" ht="19.5" customHeight="1">
      <c r="A52" s="181" t="s">
        <v>46</v>
      </c>
      <c r="B52" s="177" t="s">
        <v>468</v>
      </c>
      <c r="C52" s="177" t="s">
        <v>156</v>
      </c>
      <c r="D52" s="189">
        <v>49.6</v>
      </c>
    </row>
    <row r="53" spans="1:4" s="22" customFormat="1" ht="15.75" customHeight="1">
      <c r="A53" s="183" t="s">
        <v>353</v>
      </c>
      <c r="B53" s="183" t="s">
        <v>354</v>
      </c>
      <c r="C53" s="183" t="s">
        <v>355</v>
      </c>
      <c r="D53" s="191">
        <f>D54+D56+D58</f>
        <v>5443.099999999999</v>
      </c>
    </row>
    <row r="54" spans="1:4" s="22" customFormat="1" ht="33.75" customHeight="1">
      <c r="A54" s="181" t="s">
        <v>46</v>
      </c>
      <c r="B54" s="159" t="s">
        <v>401</v>
      </c>
      <c r="C54" s="175" t="s">
        <v>402</v>
      </c>
      <c r="D54" s="192">
        <f>D55</f>
        <v>5310.9</v>
      </c>
    </row>
    <row r="55" spans="1:4" s="22" customFormat="1" ht="30">
      <c r="A55" s="181" t="s">
        <v>46</v>
      </c>
      <c r="B55" s="159" t="s">
        <v>356</v>
      </c>
      <c r="C55" s="172" t="s">
        <v>403</v>
      </c>
      <c r="D55" s="192">
        <v>5310.9</v>
      </c>
    </row>
    <row r="56" spans="1:5" s="22" customFormat="1" ht="30">
      <c r="A56" s="172" t="s">
        <v>353</v>
      </c>
      <c r="B56" s="159" t="s">
        <v>469</v>
      </c>
      <c r="C56" s="172" t="s">
        <v>78</v>
      </c>
      <c r="D56" s="192">
        <f>D57</f>
        <v>88.4</v>
      </c>
      <c r="E56" s="22" t="s">
        <v>41</v>
      </c>
    </row>
    <row r="57" spans="1:4" s="25" customFormat="1" ht="30">
      <c r="A57" s="181" t="s">
        <v>46</v>
      </c>
      <c r="B57" s="159" t="s">
        <v>359</v>
      </c>
      <c r="C57" s="172" t="s">
        <v>150</v>
      </c>
      <c r="D57" s="192">
        <v>88.4</v>
      </c>
    </row>
    <row r="58" spans="1:4" s="25" customFormat="1" ht="31.5" customHeight="1">
      <c r="A58" s="181"/>
      <c r="B58" s="159" t="s">
        <v>360</v>
      </c>
      <c r="C58" s="172" t="s">
        <v>4</v>
      </c>
      <c r="D58" s="192">
        <f>D59</f>
        <v>43.8</v>
      </c>
    </row>
    <row r="59" spans="1:4" s="22" customFormat="1" ht="30">
      <c r="A59" s="181" t="s">
        <v>46</v>
      </c>
      <c r="B59" s="159" t="s">
        <v>361</v>
      </c>
      <c r="C59" s="175" t="s">
        <v>404</v>
      </c>
      <c r="D59" s="192">
        <v>43.8</v>
      </c>
    </row>
    <row r="60" spans="1:6" s="22" customFormat="1" ht="18" customHeight="1">
      <c r="A60" s="221"/>
      <c r="B60" s="222"/>
      <c r="C60" s="19" t="s">
        <v>5</v>
      </c>
      <c r="D60" s="188">
        <f>D12+D53</f>
        <v>7797.299999999999</v>
      </c>
      <c r="F60" s="85"/>
    </row>
    <row r="61" spans="1:4" s="22" customFormat="1" ht="15">
      <c r="A61" s="26"/>
      <c r="B61" s="26"/>
      <c r="C61" s="26"/>
      <c r="D61" s="26"/>
    </row>
    <row r="62" spans="1:4" s="22" customFormat="1" ht="15">
      <c r="A62" s="26"/>
      <c r="B62" s="26"/>
      <c r="C62" s="26"/>
      <c r="D62" s="26"/>
    </row>
    <row r="63" spans="1:4" s="22" customFormat="1" ht="15">
      <c r="A63" s="26"/>
      <c r="B63" s="26"/>
      <c r="C63" s="26"/>
      <c r="D63" s="26"/>
    </row>
    <row r="64" spans="1:4" s="22" customFormat="1" ht="15">
      <c r="A64" s="26"/>
      <c r="B64" s="26"/>
      <c r="C64" s="26"/>
      <c r="D64" s="26"/>
    </row>
    <row r="65" spans="1:4" s="22" customFormat="1" ht="15">
      <c r="A65" s="26"/>
      <c r="B65" s="26"/>
      <c r="C65" s="26"/>
      <c r="D65" s="26"/>
    </row>
    <row r="66" spans="1:4" s="22" customFormat="1" ht="15">
      <c r="A66" s="26"/>
      <c r="B66" s="26"/>
      <c r="C66" s="26"/>
      <c r="D66" s="26"/>
    </row>
    <row r="67" spans="1:4" s="22" customFormat="1" ht="15">
      <c r="A67" s="26"/>
      <c r="B67" s="26"/>
      <c r="C67" s="26"/>
      <c r="D67" s="26"/>
    </row>
    <row r="68" spans="1:4" s="22" customFormat="1" ht="15">
      <c r="A68" s="26"/>
      <c r="B68" s="26"/>
      <c r="C68" s="26"/>
      <c r="D68" s="26"/>
    </row>
    <row r="69" spans="1:4" s="22" customFormat="1" ht="15">
      <c r="A69" s="26"/>
      <c r="B69" s="26"/>
      <c r="C69" s="26"/>
      <c r="D69" s="26"/>
    </row>
    <row r="70" spans="1:4" s="22" customFormat="1" ht="15">
      <c r="A70" s="26"/>
      <c r="B70" s="26"/>
      <c r="C70" s="26"/>
      <c r="D70" s="26"/>
    </row>
    <row r="71" spans="1:4" s="22" customFormat="1" ht="15">
      <c r="A71" s="26"/>
      <c r="B71" s="26"/>
      <c r="C71" s="26"/>
      <c r="D71" s="26"/>
    </row>
    <row r="72" spans="1:4" s="22" customFormat="1" ht="15">
      <c r="A72" s="26"/>
      <c r="B72" s="26"/>
      <c r="C72" s="26"/>
      <c r="D72" s="26"/>
    </row>
    <row r="73" spans="1:4" s="22" customFormat="1" ht="15">
      <c r="A73" s="26"/>
      <c r="B73" s="26"/>
      <c r="C73" s="26"/>
      <c r="D73" s="26"/>
    </row>
    <row r="74" spans="1:4" s="22" customFormat="1" ht="15">
      <c r="A74" s="26"/>
      <c r="B74" s="26"/>
      <c r="C74" s="26"/>
      <c r="D74" s="26"/>
    </row>
    <row r="75" spans="1:4" s="22" customFormat="1" ht="15">
      <c r="A75" s="26"/>
      <c r="B75" s="26"/>
      <c r="C75" s="26"/>
      <c r="D75" s="26"/>
    </row>
    <row r="76" spans="1:4" s="22" customFormat="1" ht="15">
      <c r="A76" s="26"/>
      <c r="B76" s="26"/>
      <c r="C76" s="26"/>
      <c r="D76" s="26"/>
    </row>
    <row r="77" spans="1:4" s="22" customFormat="1" ht="15">
      <c r="A77" s="26"/>
      <c r="B77" s="26"/>
      <c r="C77" s="26"/>
      <c r="D77" s="26"/>
    </row>
    <row r="78" spans="1:4" s="22" customFormat="1" ht="15">
      <c r="A78" s="26"/>
      <c r="B78" s="26"/>
      <c r="C78" s="26"/>
      <c r="D78" s="26"/>
    </row>
    <row r="79" spans="1:4" s="22" customFormat="1" ht="15">
      <c r="A79" s="26"/>
      <c r="B79" s="26"/>
      <c r="C79" s="26"/>
      <c r="D79" s="26"/>
    </row>
    <row r="80" spans="1:4" s="22" customFormat="1" ht="15">
      <c r="A80" s="26"/>
      <c r="B80" s="26"/>
      <c r="C80" s="26"/>
      <c r="D80" s="26"/>
    </row>
    <row r="81" spans="1:4" s="22" customFormat="1" ht="15">
      <c r="A81" s="26"/>
      <c r="B81" s="26"/>
      <c r="C81" s="26"/>
      <c r="D81" s="26"/>
    </row>
    <row r="82" spans="1:4" s="22" customFormat="1" ht="15">
      <c r="A82" s="26"/>
      <c r="B82" s="26"/>
      <c r="C82" s="26"/>
      <c r="D82" s="26"/>
    </row>
    <row r="83" spans="1:4" s="22" customFormat="1" ht="15">
      <c r="A83" s="26"/>
      <c r="B83" s="26"/>
      <c r="C83" s="26"/>
      <c r="D83" s="26"/>
    </row>
    <row r="84" spans="1:4" s="22" customFormat="1" ht="15">
      <c r="A84" s="26"/>
      <c r="B84" s="26"/>
      <c r="C84" s="26"/>
      <c r="D84" s="26"/>
    </row>
    <row r="85" spans="1:4" s="22" customFormat="1" ht="15">
      <c r="A85" s="26"/>
      <c r="B85" s="26"/>
      <c r="C85" s="26"/>
      <c r="D85" s="26"/>
    </row>
    <row r="86" spans="1:4" s="22" customFormat="1" ht="15">
      <c r="A86" s="26"/>
      <c r="B86" s="26"/>
      <c r="C86" s="26"/>
      <c r="D86" s="26"/>
    </row>
    <row r="87" spans="1:4" s="22" customFormat="1" ht="15">
      <c r="A87" s="26"/>
      <c r="B87" s="26"/>
      <c r="C87" s="26"/>
      <c r="D87" s="26"/>
    </row>
    <row r="88" spans="1:4" s="22" customFormat="1" ht="15">
      <c r="A88" s="26"/>
      <c r="B88" s="26"/>
      <c r="C88" s="26"/>
      <c r="D88" s="26"/>
    </row>
    <row r="89" spans="1:4" s="22" customFormat="1" ht="15">
      <c r="A89" s="26"/>
      <c r="B89" s="26"/>
      <c r="C89" s="26"/>
      <c r="D89" s="26"/>
    </row>
    <row r="90" spans="1:4" s="22" customFormat="1" ht="15">
      <c r="A90" s="26"/>
      <c r="B90" s="26"/>
      <c r="C90" s="26"/>
      <c r="D90" s="26"/>
    </row>
    <row r="91" spans="1:4" s="22" customFormat="1" ht="15">
      <c r="A91" s="26"/>
      <c r="B91" s="26"/>
      <c r="C91" s="26"/>
      <c r="D91" s="26"/>
    </row>
    <row r="92" spans="1:4" s="22" customFormat="1" ht="15">
      <c r="A92" s="26"/>
      <c r="B92" s="26"/>
      <c r="C92" s="26"/>
      <c r="D92" s="26"/>
    </row>
    <row r="93" spans="1:4" s="22" customFormat="1" ht="15">
      <c r="A93" s="26"/>
      <c r="B93" s="26"/>
      <c r="C93" s="26"/>
      <c r="D93" s="26"/>
    </row>
    <row r="94" spans="1:4" s="22" customFormat="1" ht="15">
      <c r="A94" s="26"/>
      <c r="B94" s="26"/>
      <c r="C94" s="26"/>
      <c r="D94" s="26"/>
    </row>
    <row r="95" spans="1:4" s="22" customFormat="1" ht="15">
      <c r="A95" s="26"/>
      <c r="B95" s="26"/>
      <c r="C95" s="26"/>
      <c r="D95" s="26"/>
    </row>
    <row r="96" spans="1:4" s="22" customFormat="1" ht="15">
      <c r="A96" s="26"/>
      <c r="B96" s="26"/>
      <c r="C96" s="26"/>
      <c r="D96" s="26"/>
    </row>
    <row r="97" spans="1:4" s="22" customFormat="1" ht="15">
      <c r="A97" s="26"/>
      <c r="B97" s="26"/>
      <c r="C97" s="26"/>
      <c r="D97" s="26"/>
    </row>
    <row r="98" spans="1:4" s="22" customFormat="1" ht="15">
      <c r="A98" s="26"/>
      <c r="B98" s="26"/>
      <c r="C98" s="26"/>
      <c r="D98" s="26"/>
    </row>
    <row r="99" spans="1:4" s="22" customFormat="1" ht="15">
      <c r="A99" s="26"/>
      <c r="B99" s="26"/>
      <c r="C99" s="26"/>
      <c r="D99" s="26"/>
    </row>
    <row r="100" spans="1:4" s="22" customFormat="1" ht="12.75">
      <c r="A100" s="27"/>
      <c r="B100" s="27"/>
      <c r="C100" s="27"/>
      <c r="D100" s="27"/>
    </row>
    <row r="101" spans="1:4" s="22" customFormat="1" ht="12.75">
      <c r="A101" s="27"/>
      <c r="B101" s="27"/>
      <c r="C101" s="27"/>
      <c r="D101" s="27"/>
    </row>
    <row r="102" spans="1:4" s="22" customFormat="1" ht="12.75">
      <c r="A102" s="27"/>
      <c r="B102" s="27"/>
      <c r="C102" s="27"/>
      <c r="D102" s="27"/>
    </row>
    <row r="103" spans="1:4" s="22" customFormat="1" ht="12.75">
      <c r="A103" s="27"/>
      <c r="B103" s="27"/>
      <c r="C103" s="27"/>
      <c r="D103" s="27"/>
    </row>
    <row r="104" spans="1:4" s="22" customFormat="1" ht="12.75">
      <c r="A104" s="27"/>
      <c r="B104" s="27"/>
      <c r="C104" s="27"/>
      <c r="D104" s="27"/>
    </row>
    <row r="105" spans="1:4" s="22" customFormat="1" ht="12.75">
      <c r="A105" s="27"/>
      <c r="B105" s="27"/>
      <c r="C105" s="27"/>
      <c r="D105" s="27"/>
    </row>
    <row r="106" spans="1:4" s="22" customFormat="1" ht="12.75">
      <c r="A106" s="27"/>
      <c r="B106" s="27"/>
      <c r="C106" s="27"/>
      <c r="D106" s="27"/>
    </row>
    <row r="107" spans="1:4" s="22" customFormat="1" ht="12.75">
      <c r="A107" s="27"/>
      <c r="B107" s="27"/>
      <c r="C107" s="27"/>
      <c r="D107" s="27"/>
    </row>
    <row r="108" spans="1:4" s="22" customFormat="1" ht="12.75">
      <c r="A108" s="27"/>
      <c r="B108" s="27"/>
      <c r="C108" s="27"/>
      <c r="D108" s="27"/>
    </row>
    <row r="109" spans="1:4" s="22" customFormat="1" ht="12.75">
      <c r="A109" s="27"/>
      <c r="B109" s="27"/>
      <c r="C109" s="27"/>
      <c r="D109" s="27"/>
    </row>
    <row r="110" spans="1:4" s="22" customFormat="1" ht="12.75">
      <c r="A110" s="27"/>
      <c r="B110" s="27"/>
      <c r="C110" s="27"/>
      <c r="D110" s="27"/>
    </row>
    <row r="111" spans="1:4" s="22" customFormat="1" ht="12.75">
      <c r="A111" s="27"/>
      <c r="B111" s="27"/>
      <c r="C111" s="27"/>
      <c r="D111" s="27"/>
    </row>
    <row r="112" spans="1:4" s="22" customFormat="1" ht="12.75">
      <c r="A112" s="27"/>
      <c r="B112" s="27"/>
      <c r="C112" s="27"/>
      <c r="D112" s="27"/>
    </row>
    <row r="113" spans="1:4" s="22" customFormat="1" ht="12.75">
      <c r="A113" s="27"/>
      <c r="B113" s="27"/>
      <c r="C113" s="27"/>
      <c r="D113" s="27"/>
    </row>
    <row r="114" spans="1:4" s="22" customFormat="1" ht="12.75">
      <c r="A114" s="27"/>
      <c r="B114" s="27"/>
      <c r="C114" s="27"/>
      <c r="D114" s="27"/>
    </row>
    <row r="115" spans="1:4" s="22" customFormat="1" ht="12.75">
      <c r="A115" s="27"/>
      <c r="B115" s="27"/>
      <c r="C115" s="27"/>
      <c r="D115" s="27"/>
    </row>
    <row r="116" spans="1:4" s="22" customFormat="1" ht="12.75">
      <c r="A116" s="27"/>
      <c r="B116" s="27"/>
      <c r="C116" s="27"/>
      <c r="D116" s="27"/>
    </row>
    <row r="117" spans="1:4" s="22" customFormat="1" ht="12.75">
      <c r="A117" s="27"/>
      <c r="B117" s="27"/>
      <c r="C117" s="27"/>
      <c r="D117" s="27"/>
    </row>
    <row r="118" spans="1:4" s="22" customFormat="1" ht="12.75">
      <c r="A118" s="27"/>
      <c r="B118" s="27"/>
      <c r="C118" s="27"/>
      <c r="D118" s="27"/>
    </row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</sheetData>
  <sheetProtection/>
  <mergeCells count="10">
    <mergeCell ref="C1:D1"/>
    <mergeCell ref="C2:D2"/>
    <mergeCell ref="C3:D3"/>
    <mergeCell ref="C4:D4"/>
    <mergeCell ref="A10:B10"/>
    <mergeCell ref="A60:B60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9"/>
  <sheetViews>
    <sheetView zoomScalePageLayoutView="0" workbookViewId="0" topLeftCell="A50">
      <selection activeCell="G53" sqref="G53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0.875" style="0" customWidth="1"/>
    <col min="4" max="4" width="11.625" style="0" customWidth="1"/>
    <col min="5" max="5" width="13.00390625" style="0" customWidth="1"/>
    <col min="6" max="6" width="11.375" style="0" customWidth="1"/>
  </cols>
  <sheetData>
    <row r="1" spans="1:5" ht="15">
      <c r="A1" s="11"/>
      <c r="B1" s="12"/>
      <c r="C1" s="28"/>
      <c r="D1" s="218" t="s">
        <v>162</v>
      </c>
      <c r="E1" s="218"/>
    </row>
    <row r="2" spans="1:5" ht="15">
      <c r="A2" s="11"/>
      <c r="B2" s="12"/>
      <c r="C2" s="218" t="s">
        <v>407</v>
      </c>
      <c r="D2" s="218"/>
      <c r="E2" s="218"/>
    </row>
    <row r="3" spans="1:5" ht="15">
      <c r="A3" s="11"/>
      <c r="B3" s="12"/>
      <c r="C3" s="225" t="s">
        <v>371</v>
      </c>
      <c r="D3" s="225"/>
      <c r="E3" s="225"/>
    </row>
    <row r="4" spans="1:5" ht="15">
      <c r="A4" s="11"/>
      <c r="B4" s="12"/>
      <c r="C4" s="28"/>
      <c r="D4" s="218"/>
      <c r="E4" s="218"/>
    </row>
    <row r="5" spans="1:4" ht="15">
      <c r="A5" s="11"/>
      <c r="B5" s="12"/>
      <c r="C5" s="218"/>
      <c r="D5" s="218"/>
    </row>
    <row r="6" spans="1:4" ht="15">
      <c r="A6" s="11"/>
      <c r="B6" s="12"/>
      <c r="C6" s="11"/>
      <c r="D6" s="11"/>
    </row>
    <row r="7" spans="1:5" ht="14.25">
      <c r="A7" s="219" t="s">
        <v>23</v>
      </c>
      <c r="B7" s="219"/>
      <c r="C7" s="219"/>
      <c r="D7" s="219"/>
      <c r="E7" s="219"/>
    </row>
    <row r="8" spans="1:5" ht="14.25">
      <c r="A8" s="219" t="s">
        <v>68</v>
      </c>
      <c r="B8" s="219"/>
      <c r="C8" s="219"/>
      <c r="D8" s="219"/>
      <c r="E8" s="219"/>
    </row>
    <row r="9" spans="1:5" ht="14.25">
      <c r="A9" s="219" t="s">
        <v>485</v>
      </c>
      <c r="B9" s="219"/>
      <c r="C9" s="219"/>
      <c r="D9" s="219"/>
      <c r="E9" s="219"/>
    </row>
    <row r="10" spans="1:4" ht="15">
      <c r="A10" s="11"/>
      <c r="B10" s="12"/>
      <c r="C10" s="11"/>
      <c r="D10" s="13"/>
    </row>
    <row r="11" spans="1:5" ht="53.25" customHeight="1">
      <c r="A11" s="220" t="s">
        <v>44</v>
      </c>
      <c r="B11" s="220"/>
      <c r="C11" s="16" t="s">
        <v>45</v>
      </c>
      <c r="D11" s="17" t="s">
        <v>486</v>
      </c>
      <c r="E11" s="116" t="s">
        <v>487</v>
      </c>
    </row>
    <row r="12" spans="1:5" ht="15">
      <c r="A12" s="16">
        <v>1</v>
      </c>
      <c r="B12" s="16">
        <v>2</v>
      </c>
      <c r="C12" s="18">
        <v>3</v>
      </c>
      <c r="D12" s="16">
        <v>6</v>
      </c>
      <c r="E12" s="117"/>
    </row>
    <row r="13" spans="1:5" ht="19.5" customHeight="1">
      <c r="A13" s="20" t="s">
        <v>46</v>
      </c>
      <c r="B13" s="21" t="s">
        <v>47</v>
      </c>
      <c r="C13" s="21" t="s">
        <v>48</v>
      </c>
      <c r="D13" s="65">
        <f>D14+D26+D40+D37+D23+D19+D44+D47</f>
        <v>2386.4999999999995</v>
      </c>
      <c r="E13" s="118">
        <f>E14+E19+E23+E26+E37+E40+E44+E47</f>
        <v>2456.2999999999997</v>
      </c>
    </row>
    <row r="14" spans="1:5" ht="15.75" customHeight="1">
      <c r="A14" s="20" t="s">
        <v>46</v>
      </c>
      <c r="B14" s="21" t="s">
        <v>49</v>
      </c>
      <c r="C14" s="21" t="s">
        <v>50</v>
      </c>
      <c r="D14" s="65">
        <f>D15</f>
        <v>741.5999999999999</v>
      </c>
      <c r="E14" s="118">
        <f>E15</f>
        <v>779.5</v>
      </c>
    </row>
    <row r="15" spans="1:5" ht="15.75" customHeight="1">
      <c r="A15" s="23" t="s">
        <v>46</v>
      </c>
      <c r="B15" s="24" t="s">
        <v>51</v>
      </c>
      <c r="C15" s="24" t="s">
        <v>21</v>
      </c>
      <c r="D15" s="45">
        <f>D16+D17+D18</f>
        <v>741.5999999999999</v>
      </c>
      <c r="E15" s="119">
        <f>E16+E17+E18</f>
        <v>779.5</v>
      </c>
    </row>
    <row r="16" spans="1:5" ht="88.5" customHeight="1">
      <c r="A16" s="23" t="s">
        <v>46</v>
      </c>
      <c r="B16" s="24" t="s">
        <v>52</v>
      </c>
      <c r="C16" s="159" t="s">
        <v>137</v>
      </c>
      <c r="D16" s="45">
        <v>728</v>
      </c>
      <c r="E16" s="119">
        <v>765.1</v>
      </c>
    </row>
    <row r="17" spans="1:5" ht="138" customHeight="1">
      <c r="A17" s="23" t="s">
        <v>46</v>
      </c>
      <c r="B17" s="24" t="s">
        <v>54</v>
      </c>
      <c r="C17" s="15" t="s">
        <v>138</v>
      </c>
      <c r="D17" s="45">
        <v>4.8</v>
      </c>
      <c r="E17" s="119">
        <v>5.1</v>
      </c>
    </row>
    <row r="18" spans="1:5" ht="60" customHeight="1">
      <c r="A18" s="23" t="s">
        <v>46</v>
      </c>
      <c r="B18" s="177" t="s">
        <v>488</v>
      </c>
      <c r="C18" s="172" t="s">
        <v>391</v>
      </c>
      <c r="D18" s="45">
        <v>8.8</v>
      </c>
      <c r="E18" s="119">
        <v>9.3</v>
      </c>
    </row>
    <row r="19" spans="1:5" ht="53.25" customHeight="1">
      <c r="A19" s="20" t="s">
        <v>46</v>
      </c>
      <c r="B19" s="21" t="s">
        <v>118</v>
      </c>
      <c r="C19" s="19" t="s">
        <v>169</v>
      </c>
      <c r="D19" s="65">
        <f>D20+D21+D22</f>
        <v>798.6</v>
      </c>
      <c r="E19" s="118">
        <f>E20+E21+E22</f>
        <v>830.5</v>
      </c>
    </row>
    <row r="20" spans="1:5" ht="93" customHeight="1">
      <c r="A20" s="23" t="s">
        <v>46</v>
      </c>
      <c r="B20" s="159" t="s">
        <v>119</v>
      </c>
      <c r="C20" s="172" t="s">
        <v>140</v>
      </c>
      <c r="D20" s="45">
        <v>508.5</v>
      </c>
      <c r="E20" s="119">
        <v>528.6</v>
      </c>
    </row>
    <row r="21" spans="1:5" ht="93" customHeight="1">
      <c r="A21" s="23" t="s">
        <v>46</v>
      </c>
      <c r="B21" s="159" t="s">
        <v>120</v>
      </c>
      <c r="C21" s="172" t="s">
        <v>139</v>
      </c>
      <c r="D21" s="45">
        <v>288.1</v>
      </c>
      <c r="E21" s="119">
        <v>299.9</v>
      </c>
    </row>
    <row r="22" spans="1:5" ht="105" customHeight="1">
      <c r="A22" s="23" t="s">
        <v>46</v>
      </c>
      <c r="B22" s="159" t="s">
        <v>121</v>
      </c>
      <c r="C22" s="172" t="s">
        <v>392</v>
      </c>
      <c r="D22" s="45">
        <v>2</v>
      </c>
      <c r="E22" s="119">
        <v>2</v>
      </c>
    </row>
    <row r="23" spans="1:5" ht="21" customHeight="1">
      <c r="A23" s="23" t="s">
        <v>46</v>
      </c>
      <c r="B23" s="21" t="s">
        <v>90</v>
      </c>
      <c r="C23" s="21" t="s">
        <v>317</v>
      </c>
      <c r="D23" s="65">
        <f>D24</f>
        <v>9.5</v>
      </c>
      <c r="E23" s="118">
        <f>E24</f>
        <v>9.5</v>
      </c>
    </row>
    <row r="24" spans="1:5" ht="31.5" customHeight="1">
      <c r="A24" s="23" t="s">
        <v>46</v>
      </c>
      <c r="B24" s="173" t="s">
        <v>92</v>
      </c>
      <c r="C24" s="171" t="s">
        <v>33</v>
      </c>
      <c r="D24" s="45">
        <v>9.5</v>
      </c>
      <c r="E24" s="119">
        <v>9.5</v>
      </c>
    </row>
    <row r="25" spans="1:5" ht="48" customHeight="1" hidden="1">
      <c r="A25" s="23" t="s">
        <v>46</v>
      </c>
      <c r="B25" s="24" t="s">
        <v>92</v>
      </c>
      <c r="C25" s="24" t="s">
        <v>33</v>
      </c>
      <c r="D25" s="45">
        <v>0</v>
      </c>
      <c r="E25" s="119">
        <v>0</v>
      </c>
    </row>
    <row r="26" spans="1:5" ht="18.75" customHeight="1">
      <c r="A26" s="20" t="s">
        <v>46</v>
      </c>
      <c r="B26" s="19" t="s">
        <v>93</v>
      </c>
      <c r="C26" s="19" t="s">
        <v>94</v>
      </c>
      <c r="D26" s="69">
        <f>D27+D32+D29</f>
        <v>773.6</v>
      </c>
      <c r="E26" s="118">
        <f>E27+E29+E32</f>
        <v>773.6</v>
      </c>
    </row>
    <row r="27" spans="1:5" ht="18" customHeight="1">
      <c r="A27" s="23" t="s">
        <v>46</v>
      </c>
      <c r="B27" s="159" t="s">
        <v>95</v>
      </c>
      <c r="C27" s="172" t="s">
        <v>393</v>
      </c>
      <c r="D27" s="45">
        <f>D28</f>
        <v>110.9</v>
      </c>
      <c r="E27" s="119">
        <f>E28</f>
        <v>110.9</v>
      </c>
    </row>
    <row r="28" spans="1:5" ht="59.25" customHeight="1">
      <c r="A28" s="23" t="s">
        <v>46</v>
      </c>
      <c r="B28" s="159" t="s">
        <v>96</v>
      </c>
      <c r="C28" s="172" t="s">
        <v>461</v>
      </c>
      <c r="D28" s="45">
        <v>110.9</v>
      </c>
      <c r="E28" s="119">
        <v>110.9</v>
      </c>
    </row>
    <row r="29" spans="1:5" ht="18.75" customHeight="1">
      <c r="A29" s="23" t="s">
        <v>46</v>
      </c>
      <c r="B29" s="14" t="s">
        <v>97</v>
      </c>
      <c r="C29" s="19" t="s">
        <v>31</v>
      </c>
      <c r="D29" s="65">
        <f>D30+D31</f>
        <v>523.1</v>
      </c>
      <c r="E29" s="118">
        <f>E30+E31</f>
        <v>523.1</v>
      </c>
    </row>
    <row r="30" spans="1:5" ht="19.5" customHeight="1">
      <c r="A30" s="23" t="s">
        <v>46</v>
      </c>
      <c r="B30" s="173" t="s">
        <v>28</v>
      </c>
      <c r="C30" s="174" t="s">
        <v>29</v>
      </c>
      <c r="D30" s="45">
        <v>42.7</v>
      </c>
      <c r="E30" s="119">
        <v>42.7</v>
      </c>
    </row>
    <row r="31" spans="1:5" ht="14.25" customHeight="1">
      <c r="A31" s="23" t="s">
        <v>46</v>
      </c>
      <c r="B31" s="173" t="s">
        <v>98</v>
      </c>
      <c r="C31" s="174" t="s">
        <v>32</v>
      </c>
      <c r="D31" s="45">
        <v>480.4</v>
      </c>
      <c r="E31" s="119">
        <v>480.4</v>
      </c>
    </row>
    <row r="32" spans="1:5" ht="15">
      <c r="A32" s="23" t="s">
        <v>46</v>
      </c>
      <c r="B32" s="14" t="s">
        <v>99</v>
      </c>
      <c r="C32" s="19" t="s">
        <v>22</v>
      </c>
      <c r="D32" s="65">
        <f>D33+D35</f>
        <v>139.6</v>
      </c>
      <c r="E32" s="118">
        <f>E33+E35</f>
        <v>139.6</v>
      </c>
    </row>
    <row r="33" spans="1:5" ht="15">
      <c r="A33" s="23" t="s">
        <v>46</v>
      </c>
      <c r="B33" s="184" t="s">
        <v>352</v>
      </c>
      <c r="C33" s="184" t="s">
        <v>141</v>
      </c>
      <c r="D33" s="45">
        <f>D34</f>
        <v>77.6</v>
      </c>
      <c r="E33" s="119">
        <f>E34</f>
        <v>77.6</v>
      </c>
    </row>
    <row r="34" spans="1:5" ht="42" customHeight="1">
      <c r="A34" s="23" t="s">
        <v>46</v>
      </c>
      <c r="B34" s="193" t="s">
        <v>142</v>
      </c>
      <c r="C34" s="182" t="s">
        <v>143</v>
      </c>
      <c r="D34" s="45">
        <v>77.6</v>
      </c>
      <c r="E34" s="119">
        <v>77.6</v>
      </c>
    </row>
    <row r="35" spans="1:5" ht="15">
      <c r="A35" s="23" t="s">
        <v>46</v>
      </c>
      <c r="B35" s="184" t="s">
        <v>144</v>
      </c>
      <c r="C35" s="184" t="s">
        <v>145</v>
      </c>
      <c r="D35" s="45">
        <f>D36</f>
        <v>62</v>
      </c>
      <c r="E35" s="119">
        <f>E36</f>
        <v>62</v>
      </c>
    </row>
    <row r="36" spans="1:5" ht="42.75" customHeight="1">
      <c r="A36" s="23" t="s">
        <v>46</v>
      </c>
      <c r="B36" s="193" t="s">
        <v>146</v>
      </c>
      <c r="C36" s="182" t="s">
        <v>147</v>
      </c>
      <c r="D36" s="45">
        <v>62</v>
      </c>
      <c r="E36" s="119">
        <v>62</v>
      </c>
    </row>
    <row r="37" spans="1:5" ht="18.75" customHeight="1">
      <c r="A37" s="23" t="s">
        <v>46</v>
      </c>
      <c r="B37" s="19" t="s">
        <v>100</v>
      </c>
      <c r="C37" s="19" t="s">
        <v>24</v>
      </c>
      <c r="D37" s="65">
        <f>D38</f>
        <v>11.6</v>
      </c>
      <c r="E37" s="118">
        <f>E38</f>
        <v>11.6</v>
      </c>
    </row>
    <row r="38" spans="1:5" ht="41.25" customHeight="1">
      <c r="A38" s="23" t="s">
        <v>46</v>
      </c>
      <c r="B38" s="14" t="s">
        <v>101</v>
      </c>
      <c r="C38" s="14" t="s">
        <v>394</v>
      </c>
      <c r="D38" s="45">
        <f>D39</f>
        <v>11.6</v>
      </c>
      <c r="E38" s="119">
        <f>E39</f>
        <v>11.6</v>
      </c>
    </row>
    <row r="39" spans="1:5" ht="83.25" customHeight="1">
      <c r="A39" s="23" t="s">
        <v>46</v>
      </c>
      <c r="B39" s="14" t="s">
        <v>102</v>
      </c>
      <c r="C39" s="14" t="s">
        <v>395</v>
      </c>
      <c r="D39" s="45">
        <v>11.6</v>
      </c>
      <c r="E39" s="119">
        <v>11.6</v>
      </c>
    </row>
    <row r="40" spans="1:5" ht="60" customHeight="1" hidden="1">
      <c r="A40" s="20" t="s">
        <v>46</v>
      </c>
      <c r="B40" s="19" t="s">
        <v>103</v>
      </c>
      <c r="C40" s="19" t="s">
        <v>104</v>
      </c>
      <c r="D40" s="65">
        <f>D41</f>
        <v>0</v>
      </c>
      <c r="E40" s="118">
        <f>E41</f>
        <v>0</v>
      </c>
    </row>
    <row r="41" spans="1:5" ht="104.25" customHeight="1" hidden="1">
      <c r="A41" s="23" t="s">
        <v>46</v>
      </c>
      <c r="B41" s="159" t="s">
        <v>105</v>
      </c>
      <c r="C41" s="175" t="s">
        <v>0</v>
      </c>
      <c r="D41" s="45">
        <f>D43</f>
        <v>0</v>
      </c>
      <c r="E41" s="119">
        <f>E43</f>
        <v>0</v>
      </c>
    </row>
    <row r="42" spans="1:5" ht="84.75" customHeight="1" hidden="1">
      <c r="A42" s="23" t="s">
        <v>46</v>
      </c>
      <c r="B42" s="24" t="s">
        <v>318</v>
      </c>
      <c r="C42" s="14" t="s">
        <v>319</v>
      </c>
      <c r="D42" s="45">
        <v>0</v>
      </c>
      <c r="E42" s="119">
        <v>0</v>
      </c>
    </row>
    <row r="43" spans="1:10" ht="75.75" customHeight="1" hidden="1">
      <c r="A43" s="23" t="s">
        <v>46</v>
      </c>
      <c r="B43" s="159" t="s">
        <v>312</v>
      </c>
      <c r="C43" s="175" t="s">
        <v>210</v>
      </c>
      <c r="D43" s="45">
        <v>0</v>
      </c>
      <c r="E43" s="119">
        <v>0</v>
      </c>
      <c r="F43" s="223"/>
      <c r="G43" s="224"/>
      <c r="H43" s="224"/>
      <c r="I43" s="224"/>
      <c r="J43" s="224"/>
    </row>
    <row r="44" spans="1:5" ht="25.5" customHeight="1">
      <c r="A44" s="23" t="s">
        <v>46</v>
      </c>
      <c r="B44" s="177" t="s">
        <v>467</v>
      </c>
      <c r="C44" s="176" t="s">
        <v>398</v>
      </c>
      <c r="D44" s="65">
        <f>D45</f>
        <v>2</v>
      </c>
      <c r="E44" s="118">
        <f>E45</f>
        <v>2</v>
      </c>
    </row>
    <row r="45" spans="1:5" ht="30">
      <c r="A45" s="23" t="s">
        <v>46</v>
      </c>
      <c r="B45" s="177" t="s">
        <v>466</v>
      </c>
      <c r="C45" s="177" t="s">
        <v>399</v>
      </c>
      <c r="D45" s="45">
        <f>D46</f>
        <v>2</v>
      </c>
      <c r="E45" s="119">
        <f>E46</f>
        <v>2</v>
      </c>
    </row>
    <row r="46" spans="1:5" ht="45">
      <c r="A46" s="23" t="s">
        <v>46</v>
      </c>
      <c r="B46" s="177" t="s">
        <v>463</v>
      </c>
      <c r="C46" s="177" t="s">
        <v>389</v>
      </c>
      <c r="D46" s="45">
        <v>2</v>
      </c>
      <c r="E46" s="119">
        <v>2</v>
      </c>
    </row>
    <row r="47" spans="1:5" ht="15">
      <c r="A47" s="23" t="s">
        <v>46</v>
      </c>
      <c r="B47" s="177" t="s">
        <v>464</v>
      </c>
      <c r="C47" s="178" t="s">
        <v>400</v>
      </c>
      <c r="D47" s="65">
        <f>D48</f>
        <v>49.6</v>
      </c>
      <c r="E47" s="118">
        <f>E48</f>
        <v>49.6</v>
      </c>
    </row>
    <row r="48" spans="1:5" ht="15">
      <c r="A48" s="23" t="s">
        <v>46</v>
      </c>
      <c r="B48" s="177" t="s">
        <v>465</v>
      </c>
      <c r="C48" s="177" t="s">
        <v>400</v>
      </c>
      <c r="D48" s="45">
        <f>D49</f>
        <v>49.6</v>
      </c>
      <c r="E48" s="119">
        <f>E49</f>
        <v>49.6</v>
      </c>
    </row>
    <row r="49" spans="1:5" ht="30">
      <c r="A49" s="23" t="s">
        <v>46</v>
      </c>
      <c r="B49" s="177" t="s">
        <v>471</v>
      </c>
      <c r="C49" s="177" t="s">
        <v>156</v>
      </c>
      <c r="D49" s="45">
        <v>49.6</v>
      </c>
      <c r="E49" s="119">
        <v>49.6</v>
      </c>
    </row>
    <row r="50" spans="1:5" ht="26.25" customHeight="1">
      <c r="A50" s="166" t="s">
        <v>353</v>
      </c>
      <c r="B50" s="166" t="s">
        <v>354</v>
      </c>
      <c r="C50" s="167" t="s">
        <v>355</v>
      </c>
      <c r="D50" s="164">
        <f>D51+D53+D55</f>
        <v>5434.2</v>
      </c>
      <c r="E50" s="164">
        <f>E51+E53+E55</f>
        <v>5412.7</v>
      </c>
    </row>
    <row r="51" spans="1:5" ht="33" customHeight="1">
      <c r="A51" s="23" t="s">
        <v>46</v>
      </c>
      <c r="B51" s="159" t="s">
        <v>401</v>
      </c>
      <c r="C51" s="175" t="s">
        <v>402</v>
      </c>
      <c r="D51" s="165">
        <f>D52</f>
        <v>5312.5</v>
      </c>
      <c r="E51" s="165">
        <f>E52</f>
        <v>5288.799999999999</v>
      </c>
    </row>
    <row r="52" spans="1:5" ht="28.5" customHeight="1">
      <c r="A52" s="23" t="s">
        <v>46</v>
      </c>
      <c r="B52" s="159" t="s">
        <v>356</v>
      </c>
      <c r="C52" s="172" t="s">
        <v>403</v>
      </c>
      <c r="D52" s="165">
        <f>5680.1-367.6</f>
        <v>5312.5</v>
      </c>
      <c r="E52" s="165">
        <f>5656.4-367.6</f>
        <v>5288.799999999999</v>
      </c>
    </row>
    <row r="53" spans="1:5" ht="30" customHeight="1">
      <c r="A53" s="168" t="s">
        <v>353</v>
      </c>
      <c r="B53" s="159" t="s">
        <v>469</v>
      </c>
      <c r="C53" s="172" t="s">
        <v>78</v>
      </c>
      <c r="D53" s="165">
        <f>D54</f>
        <v>88.4</v>
      </c>
      <c r="E53" s="165">
        <f>E54</f>
        <v>90.6</v>
      </c>
    </row>
    <row r="54" spans="1:5" ht="60">
      <c r="A54" s="23" t="s">
        <v>46</v>
      </c>
      <c r="B54" s="159" t="s">
        <v>359</v>
      </c>
      <c r="C54" s="172" t="s">
        <v>150</v>
      </c>
      <c r="D54" s="165">
        <v>88.4</v>
      </c>
      <c r="E54" s="165">
        <v>90.6</v>
      </c>
    </row>
    <row r="55" spans="1:5" ht="43.5" customHeight="1">
      <c r="A55" s="23" t="s">
        <v>46</v>
      </c>
      <c r="B55" s="179" t="s">
        <v>360</v>
      </c>
      <c r="C55" s="172" t="s">
        <v>4</v>
      </c>
      <c r="D55" s="165">
        <f>D56</f>
        <v>33.3</v>
      </c>
      <c r="E55" s="165">
        <f>E56</f>
        <v>33.3</v>
      </c>
    </row>
    <row r="56" spans="1:5" ht="44.25" customHeight="1">
      <c r="A56" s="23" t="s">
        <v>46</v>
      </c>
      <c r="B56" s="159" t="s">
        <v>361</v>
      </c>
      <c r="C56" s="175" t="s">
        <v>404</v>
      </c>
      <c r="D56" s="165">
        <v>33.3</v>
      </c>
      <c r="E56" s="165">
        <v>33.3</v>
      </c>
    </row>
    <row r="57" spans="1:5" ht="30" hidden="1">
      <c r="A57" s="23" t="s">
        <v>46</v>
      </c>
      <c r="B57" s="186" t="s">
        <v>405</v>
      </c>
      <c r="C57" s="187" t="s">
        <v>406</v>
      </c>
      <c r="D57" s="165">
        <v>0</v>
      </c>
      <c r="E57" s="165">
        <v>0</v>
      </c>
    </row>
    <row r="58" spans="1:5" ht="15">
      <c r="A58" s="226"/>
      <c r="B58" s="227"/>
      <c r="C58" s="21" t="s">
        <v>5</v>
      </c>
      <c r="D58" s="65">
        <f>D13+D50</f>
        <v>7820.699999999999</v>
      </c>
      <c r="E58" s="118">
        <f>E50+E13</f>
        <v>7869</v>
      </c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5" ht="12.75">
      <c r="A62" s="27"/>
      <c r="B62" s="27"/>
      <c r="C62" s="27"/>
      <c r="D62" s="205"/>
      <c r="E62" s="66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2"/>
      <c r="B67" s="22"/>
      <c r="C67" s="22"/>
      <c r="D67" s="22"/>
    </row>
    <row r="68" spans="1:4" ht="12.75">
      <c r="A68" s="22"/>
      <c r="B68" s="22"/>
      <c r="C68" s="22"/>
      <c r="D68" s="22"/>
    </row>
    <row r="69" spans="1:4" ht="12.75">
      <c r="A69" s="22"/>
      <c r="B69" s="22"/>
      <c r="C69" s="22"/>
      <c r="D69" s="22"/>
    </row>
    <row r="70" spans="1:4" ht="12.75">
      <c r="A70" s="22"/>
      <c r="B70" s="22"/>
      <c r="C70" s="22"/>
      <c r="D70" s="22"/>
    </row>
    <row r="71" spans="1:4" ht="12.75">
      <c r="A71" s="22"/>
      <c r="B71" s="22"/>
      <c r="C71" s="22"/>
      <c r="D71" s="22"/>
    </row>
    <row r="72" spans="1:4" ht="12.75">
      <c r="A72" s="22"/>
      <c r="B72" s="22"/>
      <c r="C72" s="22"/>
      <c r="D72" s="22"/>
    </row>
    <row r="73" spans="1:4" ht="12.75">
      <c r="A73" s="22"/>
      <c r="B73" s="22"/>
      <c r="C73" s="22"/>
      <c r="D73" s="22"/>
    </row>
    <row r="74" spans="1:4" ht="12.75">
      <c r="A74" s="22"/>
      <c r="B74" s="22"/>
      <c r="C74" s="22"/>
      <c r="D74" s="22"/>
    </row>
    <row r="75" spans="1:4" ht="12.75">
      <c r="A75" s="22"/>
      <c r="B75" s="22"/>
      <c r="C75" s="22"/>
      <c r="D75" s="22"/>
    </row>
    <row r="76" spans="1:4" ht="12.75">
      <c r="A76" s="22"/>
      <c r="B76" s="22"/>
      <c r="C76" s="22"/>
      <c r="D76" s="22"/>
    </row>
    <row r="77" spans="1:4" ht="12.75">
      <c r="A77" s="22"/>
      <c r="B77" s="22"/>
      <c r="C77" s="22"/>
      <c r="D77" s="22"/>
    </row>
    <row r="78" spans="1:4" ht="12.75">
      <c r="A78" s="22"/>
      <c r="B78" s="22"/>
      <c r="C78" s="22"/>
      <c r="D78" s="22"/>
    </row>
    <row r="79" spans="1:4" ht="12.75">
      <c r="A79" s="22"/>
      <c r="B79" s="22"/>
      <c r="C79" s="22"/>
      <c r="D79" s="22"/>
    </row>
    <row r="80" spans="1:4" ht="12.75">
      <c r="A80" s="22"/>
      <c r="B80" s="22"/>
      <c r="C80" s="22"/>
      <c r="D80" s="22"/>
    </row>
    <row r="81" spans="1:4" ht="12.75">
      <c r="A81" s="22"/>
      <c r="B81" s="22"/>
      <c r="C81" s="22"/>
      <c r="D81" s="22"/>
    </row>
    <row r="82" spans="1:4" ht="12.75">
      <c r="A82" s="22"/>
      <c r="B82" s="22"/>
      <c r="C82" s="22"/>
      <c r="D82" s="22"/>
    </row>
    <row r="83" spans="1:4" ht="12.75">
      <c r="A83" s="22"/>
      <c r="B83" s="22"/>
      <c r="C83" s="22"/>
      <c r="D83" s="22"/>
    </row>
    <row r="84" spans="1:4" ht="12.75">
      <c r="A84" s="22"/>
      <c r="B84" s="22"/>
      <c r="C84" s="22"/>
      <c r="D84" s="22"/>
    </row>
    <row r="85" spans="1:4" ht="12.75">
      <c r="A85" s="22"/>
      <c r="B85" s="22"/>
      <c r="C85" s="22"/>
      <c r="D85" s="22"/>
    </row>
    <row r="86" spans="1:4" ht="12.75">
      <c r="A86" s="22"/>
      <c r="B86" s="22"/>
      <c r="C86" s="22"/>
      <c r="D86" s="22"/>
    </row>
    <row r="87" spans="1:4" ht="12.75">
      <c r="A87" s="22"/>
      <c r="B87" s="22"/>
      <c r="C87" s="22"/>
      <c r="D87" s="22"/>
    </row>
    <row r="88" spans="1:4" ht="12.75">
      <c r="A88" s="22"/>
      <c r="B88" s="22"/>
      <c r="C88" s="22"/>
      <c r="D88" s="22"/>
    </row>
    <row r="89" spans="1:4" ht="12.75">
      <c r="A89" s="22"/>
      <c r="B89" s="22"/>
      <c r="C89" s="22"/>
      <c r="D89" s="22"/>
    </row>
    <row r="90" spans="1:4" ht="12.75">
      <c r="A90" s="22"/>
      <c r="B90" s="22"/>
      <c r="C90" s="22"/>
      <c r="D90" s="22"/>
    </row>
    <row r="91" spans="1:4" ht="12.75">
      <c r="A91" s="22"/>
      <c r="B91" s="22"/>
      <c r="C91" s="22"/>
      <c r="D91" s="22"/>
    </row>
    <row r="92" spans="1:4" ht="12.75">
      <c r="A92" s="22"/>
      <c r="B92" s="22"/>
      <c r="C92" s="22"/>
      <c r="D92" s="22"/>
    </row>
    <row r="93" spans="1:4" ht="12.75">
      <c r="A93" s="22"/>
      <c r="B93" s="22"/>
      <c r="C93" s="22"/>
      <c r="D93" s="22"/>
    </row>
    <row r="94" spans="1:4" ht="12.75">
      <c r="A94" s="22"/>
      <c r="B94" s="22"/>
      <c r="C94" s="22"/>
      <c r="D94" s="22"/>
    </row>
    <row r="95" spans="1:4" ht="12.75">
      <c r="A95" s="22"/>
      <c r="B95" s="22"/>
      <c r="C95" s="22"/>
      <c r="D95" s="22"/>
    </row>
    <row r="96" spans="1:4" ht="12.75">
      <c r="A96" s="22"/>
      <c r="B96" s="22"/>
      <c r="C96" s="22"/>
      <c r="D96" s="22"/>
    </row>
    <row r="97" spans="1:4" ht="12.75">
      <c r="A97" s="22"/>
      <c r="B97" s="22"/>
      <c r="C97" s="22"/>
      <c r="D97" s="22"/>
    </row>
    <row r="98" spans="1:4" ht="12.75">
      <c r="A98" s="22"/>
      <c r="B98" s="22"/>
      <c r="C98" s="22"/>
      <c r="D98" s="22"/>
    </row>
    <row r="99" spans="1:4" ht="12.75">
      <c r="A99" s="22"/>
      <c r="B99" s="22"/>
      <c r="C99" s="22"/>
      <c r="D99" s="22"/>
    </row>
    <row r="100" spans="1:4" ht="12.75">
      <c r="A100" s="22"/>
      <c r="B100" s="22"/>
      <c r="C100" s="22"/>
      <c r="D100" s="22"/>
    </row>
    <row r="101" spans="1:4" ht="12.75">
      <c r="A101" s="22"/>
      <c r="B101" s="22"/>
      <c r="C101" s="22"/>
      <c r="D101" s="22"/>
    </row>
    <row r="102" spans="1:4" ht="12.75">
      <c r="A102" s="22"/>
      <c r="B102" s="22"/>
      <c r="C102" s="22"/>
      <c r="D102" s="22"/>
    </row>
    <row r="103" spans="1:4" ht="12.75">
      <c r="A103" s="22"/>
      <c r="B103" s="22"/>
      <c r="C103" s="22"/>
      <c r="D103" s="22"/>
    </row>
    <row r="104" spans="1:4" ht="12.75">
      <c r="A104" s="22"/>
      <c r="B104" s="22"/>
      <c r="C104" s="22"/>
      <c r="D104" s="22"/>
    </row>
    <row r="105" spans="1:4" ht="12.75">
      <c r="A105" s="22"/>
      <c r="B105" s="22"/>
      <c r="C105" s="22"/>
      <c r="D105" s="22"/>
    </row>
    <row r="106" spans="1:4" ht="12.75">
      <c r="A106" s="22"/>
      <c r="B106" s="22"/>
      <c r="C106" s="22"/>
      <c r="D106" s="22"/>
    </row>
    <row r="107" spans="1:4" ht="12.75">
      <c r="A107" s="22"/>
      <c r="B107" s="22"/>
      <c r="C107" s="22"/>
      <c r="D107" s="22"/>
    </row>
    <row r="108" spans="1:4" ht="12.75">
      <c r="A108" s="22"/>
      <c r="B108" s="22"/>
      <c r="C108" s="22"/>
      <c r="D108" s="22"/>
    </row>
    <row r="109" spans="1:4" ht="12.75">
      <c r="A109" s="22"/>
      <c r="B109" s="22"/>
      <c r="C109" s="22"/>
      <c r="D109" s="22"/>
    </row>
  </sheetData>
  <sheetProtection/>
  <mergeCells count="11">
    <mergeCell ref="A9:E9"/>
    <mergeCell ref="D4:E4"/>
    <mergeCell ref="C2:E2"/>
    <mergeCell ref="F43:J43"/>
    <mergeCell ref="C3:E3"/>
    <mergeCell ref="D1:E1"/>
    <mergeCell ref="A58:B58"/>
    <mergeCell ref="C5:D5"/>
    <mergeCell ref="A11:B11"/>
    <mergeCell ref="A7:E7"/>
    <mergeCell ref="A8:E8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L174"/>
  <sheetViews>
    <sheetView zoomScalePageLayoutView="0" workbookViewId="0" topLeftCell="B1">
      <selection activeCell="K136" sqref="K136"/>
    </sheetView>
  </sheetViews>
  <sheetFormatPr defaultColWidth="9.00390625" defaultRowHeight="12.75"/>
  <cols>
    <col min="1" max="1" width="11.75390625" style="11" hidden="1" customWidth="1"/>
    <col min="2" max="2" width="0.12890625" style="11" customWidth="1"/>
    <col min="3" max="3" width="16.125" style="11" customWidth="1"/>
    <col min="4" max="4" width="12.25390625" style="30" customWidth="1"/>
    <col min="5" max="5" width="39.75390625" style="30" customWidth="1"/>
    <col min="6" max="7" width="12.875" style="0" customWidth="1"/>
  </cols>
  <sheetData>
    <row r="1" spans="4:7" ht="15">
      <c r="D1" s="4"/>
      <c r="E1" s="9"/>
      <c r="F1" s="13"/>
      <c r="G1" s="13" t="s">
        <v>294</v>
      </c>
    </row>
    <row r="2" spans="4:7" ht="15">
      <c r="D2" s="4"/>
      <c r="E2" s="9"/>
      <c r="F2" s="13" t="s">
        <v>384</v>
      </c>
      <c r="G2" s="13" t="s">
        <v>384</v>
      </c>
    </row>
    <row r="3" spans="4:7" ht="15">
      <c r="D3" s="4"/>
      <c r="E3" s="9"/>
      <c r="F3" s="13" t="s">
        <v>68</v>
      </c>
      <c r="G3" s="13" t="s">
        <v>68</v>
      </c>
    </row>
    <row r="4" spans="4:7" ht="15">
      <c r="D4" s="11"/>
      <c r="E4" s="218"/>
      <c r="F4" s="218"/>
      <c r="G4" s="13"/>
    </row>
    <row r="5" ht="0.75" customHeight="1">
      <c r="D5" s="11"/>
    </row>
    <row r="6" ht="15" hidden="1">
      <c r="D6" s="11"/>
    </row>
    <row r="7" spans="2:7" ht="15" customHeight="1">
      <c r="B7" s="229" t="s">
        <v>493</v>
      </c>
      <c r="C7" s="229"/>
      <c r="D7" s="229"/>
      <c r="E7" s="229"/>
      <c r="F7" s="229"/>
      <c r="G7" s="229"/>
    </row>
    <row r="8" spans="2:7" ht="38.25" customHeight="1">
      <c r="B8" s="229"/>
      <c r="C8" s="229"/>
      <c r="D8" s="229"/>
      <c r="E8" s="229"/>
      <c r="F8" s="229"/>
      <c r="G8" s="229"/>
    </row>
    <row r="9" spans="2:5" ht="6.75" customHeight="1">
      <c r="B9" s="236"/>
      <c r="C9" s="236"/>
      <c r="D9" s="236"/>
      <c r="E9" s="236"/>
    </row>
    <row r="10" spans="2:5" ht="15" hidden="1">
      <c r="B10" s="31"/>
      <c r="C10" s="31"/>
      <c r="D10" s="31"/>
      <c r="E10" s="32"/>
    </row>
    <row r="11" spans="2:7" ht="15" hidden="1">
      <c r="B11" s="31"/>
      <c r="C11" s="31"/>
      <c r="D11" s="31"/>
      <c r="E11" s="32"/>
      <c r="F11" t="s">
        <v>20</v>
      </c>
      <c r="G11" t="s">
        <v>20</v>
      </c>
    </row>
    <row r="12" spans="2:7" ht="15" customHeight="1">
      <c r="B12" s="233" t="s">
        <v>6</v>
      </c>
      <c r="C12" s="233" t="s">
        <v>7</v>
      </c>
      <c r="D12" s="233" t="s">
        <v>8</v>
      </c>
      <c r="E12" s="237" t="s">
        <v>26</v>
      </c>
      <c r="F12" s="230" t="s">
        <v>411</v>
      </c>
      <c r="G12" s="230" t="s">
        <v>494</v>
      </c>
    </row>
    <row r="13" spans="2:7" ht="15">
      <c r="B13" s="234"/>
      <c r="C13" s="234"/>
      <c r="D13" s="234"/>
      <c r="E13" s="238"/>
      <c r="F13" s="231"/>
      <c r="G13" s="231"/>
    </row>
    <row r="14" spans="2:7" ht="15">
      <c r="B14" s="234"/>
      <c r="C14" s="234"/>
      <c r="D14" s="234"/>
      <c r="E14" s="238"/>
      <c r="F14" s="231"/>
      <c r="G14" s="231"/>
    </row>
    <row r="15" spans="2:7" ht="15">
      <c r="B15" s="234"/>
      <c r="C15" s="235"/>
      <c r="D15" s="235"/>
      <c r="E15" s="239"/>
      <c r="F15" s="232"/>
      <c r="G15" s="232"/>
    </row>
    <row r="16" spans="2:7" ht="66.75" customHeight="1">
      <c r="B16" s="72"/>
      <c r="C16" s="43" t="s">
        <v>190</v>
      </c>
      <c r="D16" s="71"/>
      <c r="E16" s="126" t="s">
        <v>308</v>
      </c>
      <c r="F16" s="152">
        <f>F17+F20+F29+F34+F37+F40</f>
        <v>1639.2</v>
      </c>
      <c r="G16" s="152">
        <f>G17+G20+G29+G34+G37+G40</f>
        <v>1584.2</v>
      </c>
    </row>
    <row r="17" spans="2:7" ht="52.5" customHeight="1">
      <c r="B17" s="72"/>
      <c r="C17" s="82" t="s">
        <v>191</v>
      </c>
      <c r="D17" s="82"/>
      <c r="E17" s="127" t="s">
        <v>170</v>
      </c>
      <c r="F17" s="86">
        <f>F18</f>
        <v>1389.9</v>
      </c>
      <c r="G17" s="86">
        <f>G18</f>
        <v>1389.9</v>
      </c>
    </row>
    <row r="18" spans="2:7" ht="48.75" customHeight="1">
      <c r="B18" s="72"/>
      <c r="C18" s="97" t="s">
        <v>193</v>
      </c>
      <c r="D18" s="82"/>
      <c r="E18" s="128" t="s">
        <v>413</v>
      </c>
      <c r="F18" s="86">
        <f>F19</f>
        <v>1389.9</v>
      </c>
      <c r="G18" s="86">
        <f>G19</f>
        <v>1389.9</v>
      </c>
    </row>
    <row r="19" spans="2:7" ht="33.75" customHeight="1">
      <c r="B19" s="72"/>
      <c r="C19" s="46"/>
      <c r="D19" s="46" t="s">
        <v>16</v>
      </c>
      <c r="E19" s="130" t="s">
        <v>171</v>
      </c>
      <c r="F19" s="86">
        <v>1389.9</v>
      </c>
      <c r="G19" s="86">
        <v>1389.9</v>
      </c>
    </row>
    <row r="20" spans="2:10" ht="48" customHeight="1">
      <c r="B20" s="72"/>
      <c r="C20" s="46" t="s">
        <v>192</v>
      </c>
      <c r="D20" s="46"/>
      <c r="E20" s="131" t="s">
        <v>201</v>
      </c>
      <c r="F20" s="86">
        <f>F21+F23+F25+F27</f>
        <v>246.3</v>
      </c>
      <c r="G20" s="86">
        <f>G21+G23+G25+G27</f>
        <v>191.3</v>
      </c>
      <c r="J20" s="66"/>
    </row>
    <row r="21" spans="2:7" ht="37.5" customHeight="1">
      <c r="B21" s="72"/>
      <c r="C21" s="44" t="s">
        <v>194</v>
      </c>
      <c r="D21" s="44"/>
      <c r="E21" s="132" t="s">
        <v>336</v>
      </c>
      <c r="F21" s="86">
        <f>F22</f>
        <v>31.9</v>
      </c>
      <c r="G21" s="86">
        <f>G22</f>
        <v>31.9</v>
      </c>
    </row>
    <row r="22" spans="2:7" ht="32.25" customHeight="1">
      <c r="B22" s="72"/>
      <c r="C22" s="44"/>
      <c r="D22" s="44" t="s">
        <v>16</v>
      </c>
      <c r="E22" s="163" t="s">
        <v>171</v>
      </c>
      <c r="F22" s="86">
        <f>29+2.9</f>
        <v>31.9</v>
      </c>
      <c r="G22" s="86">
        <f>29+2.9</f>
        <v>31.9</v>
      </c>
    </row>
    <row r="23" spans="2:7" ht="22.5" customHeight="1">
      <c r="B23" s="72"/>
      <c r="C23" s="70" t="s">
        <v>195</v>
      </c>
      <c r="D23" s="70"/>
      <c r="E23" s="134" t="s">
        <v>335</v>
      </c>
      <c r="F23" s="86">
        <f>F24</f>
        <v>18.4</v>
      </c>
      <c r="G23" s="86">
        <f>G24</f>
        <v>18.4</v>
      </c>
    </row>
    <row r="24" spans="2:7" ht="31.5" customHeight="1">
      <c r="B24" s="72"/>
      <c r="C24" s="70"/>
      <c r="D24" s="44" t="s">
        <v>16</v>
      </c>
      <c r="E24" s="194" t="s">
        <v>171</v>
      </c>
      <c r="F24" s="86">
        <f>21-2.6</f>
        <v>18.4</v>
      </c>
      <c r="G24" s="86">
        <f>21-2.6</f>
        <v>18.4</v>
      </c>
    </row>
    <row r="25" spans="2:7" ht="33" customHeight="1">
      <c r="B25" s="72"/>
      <c r="C25" s="44" t="s">
        <v>196</v>
      </c>
      <c r="D25" s="44"/>
      <c r="E25" s="132" t="s">
        <v>334</v>
      </c>
      <c r="F25" s="122">
        <f>F26</f>
        <v>41</v>
      </c>
      <c r="G25" s="122">
        <f>G26</f>
        <v>41</v>
      </c>
    </row>
    <row r="26" spans="2:7" ht="30.75" customHeight="1">
      <c r="B26" s="72"/>
      <c r="C26" s="44"/>
      <c r="D26" s="44" t="s">
        <v>16</v>
      </c>
      <c r="E26" s="133" t="s">
        <v>171</v>
      </c>
      <c r="F26" s="115">
        <v>41</v>
      </c>
      <c r="G26" s="115">
        <v>41</v>
      </c>
    </row>
    <row r="27" spans="2:7" ht="30.75" customHeight="1">
      <c r="B27" s="72"/>
      <c r="C27" s="44" t="s">
        <v>495</v>
      </c>
      <c r="D27" s="44"/>
      <c r="E27" s="136" t="s">
        <v>496</v>
      </c>
      <c r="F27" s="125">
        <f>F28</f>
        <v>155</v>
      </c>
      <c r="G27" s="125">
        <f>G28</f>
        <v>100</v>
      </c>
    </row>
    <row r="28" spans="2:7" ht="30.75" customHeight="1">
      <c r="B28" s="72"/>
      <c r="C28" s="44"/>
      <c r="D28" s="44" t="s">
        <v>16</v>
      </c>
      <c r="E28" s="133" t="s">
        <v>171</v>
      </c>
      <c r="F28" s="125">
        <v>155</v>
      </c>
      <c r="G28" s="125">
        <v>100</v>
      </c>
    </row>
    <row r="29" spans="2:7" ht="59.25" customHeight="1">
      <c r="B29" s="72"/>
      <c r="C29" s="44" t="s">
        <v>298</v>
      </c>
      <c r="D29" s="44"/>
      <c r="E29" s="154" t="s">
        <v>332</v>
      </c>
      <c r="F29" s="125">
        <f>F30+F32</f>
        <v>3</v>
      </c>
      <c r="G29" s="125">
        <f>G30+G32</f>
        <v>3</v>
      </c>
    </row>
    <row r="30" spans="2:7" ht="33" customHeight="1" hidden="1">
      <c r="B30" s="72"/>
      <c r="C30" s="35" t="s">
        <v>302</v>
      </c>
      <c r="D30" s="35"/>
      <c r="E30" s="135" t="s">
        <v>333</v>
      </c>
      <c r="F30" s="125">
        <f>F31</f>
        <v>0</v>
      </c>
      <c r="G30" s="125">
        <f>G31</f>
        <v>0</v>
      </c>
    </row>
    <row r="31" spans="2:7" ht="32.25" customHeight="1" hidden="1">
      <c r="B31" s="72"/>
      <c r="C31" s="35"/>
      <c r="D31" s="44" t="s">
        <v>16</v>
      </c>
      <c r="E31" s="133" t="s">
        <v>171</v>
      </c>
      <c r="F31" s="125">
        <v>0</v>
      </c>
      <c r="G31" s="125">
        <v>0</v>
      </c>
    </row>
    <row r="32" spans="2:7" ht="55.5" customHeight="1">
      <c r="B32" s="72"/>
      <c r="C32" s="35" t="s">
        <v>347</v>
      </c>
      <c r="D32" s="44"/>
      <c r="E32" s="202" t="s">
        <v>331</v>
      </c>
      <c r="F32" s="125">
        <f>F33</f>
        <v>3</v>
      </c>
      <c r="G32" s="125">
        <f>G33</f>
        <v>3</v>
      </c>
    </row>
    <row r="33" spans="2:7" ht="37.5" customHeight="1">
      <c r="B33" s="72"/>
      <c r="C33" s="35"/>
      <c r="D33" s="44" t="s">
        <v>16</v>
      </c>
      <c r="E33" s="133" t="s">
        <v>1</v>
      </c>
      <c r="F33" s="125">
        <v>3</v>
      </c>
      <c r="G33" s="125">
        <v>3</v>
      </c>
    </row>
    <row r="34" spans="2:7" ht="45" hidden="1">
      <c r="B34" s="72"/>
      <c r="C34" s="44" t="s">
        <v>422</v>
      </c>
      <c r="D34" s="44"/>
      <c r="E34" s="154" t="s">
        <v>423</v>
      </c>
      <c r="F34" s="125">
        <f>F35</f>
        <v>0</v>
      </c>
      <c r="G34" s="125">
        <f>G35</f>
        <v>0</v>
      </c>
    </row>
    <row r="35" spans="2:7" ht="30" hidden="1">
      <c r="B35" s="72"/>
      <c r="C35" s="44" t="s">
        <v>425</v>
      </c>
      <c r="D35" s="44"/>
      <c r="E35" s="136" t="s">
        <v>424</v>
      </c>
      <c r="F35" s="125">
        <f>F36</f>
        <v>0</v>
      </c>
      <c r="G35" s="125">
        <f>G36</f>
        <v>0</v>
      </c>
    </row>
    <row r="36" spans="2:7" ht="30" hidden="1">
      <c r="B36" s="72"/>
      <c r="C36" s="44"/>
      <c r="D36" s="44" t="s">
        <v>16</v>
      </c>
      <c r="E36" s="133" t="s">
        <v>171</v>
      </c>
      <c r="F36" s="125">
        <v>0</v>
      </c>
      <c r="G36" s="125">
        <v>0</v>
      </c>
    </row>
    <row r="37" spans="2:7" ht="106.5" customHeight="1" hidden="1">
      <c r="B37" s="72"/>
      <c r="C37" s="44" t="s">
        <v>325</v>
      </c>
      <c r="D37" s="44"/>
      <c r="E37" s="154" t="s">
        <v>326</v>
      </c>
      <c r="F37" s="115">
        <f>F38</f>
        <v>0</v>
      </c>
      <c r="G37" s="115">
        <f>G38</f>
        <v>0</v>
      </c>
    </row>
    <row r="38" spans="2:7" ht="112.5" customHeight="1" hidden="1">
      <c r="B38" s="72"/>
      <c r="C38" s="97" t="s">
        <v>327</v>
      </c>
      <c r="D38" s="44"/>
      <c r="E38" s="128" t="s">
        <v>328</v>
      </c>
      <c r="F38" s="115">
        <f>F39</f>
        <v>0</v>
      </c>
      <c r="G38" s="115">
        <f>G39</f>
        <v>0</v>
      </c>
    </row>
    <row r="39" spans="2:7" ht="26.25" customHeight="1" hidden="1">
      <c r="B39" s="72"/>
      <c r="C39" s="46"/>
      <c r="D39" s="46" t="s">
        <v>329</v>
      </c>
      <c r="E39" s="130" t="s">
        <v>330</v>
      </c>
      <c r="F39" s="115">
        <v>0</v>
      </c>
      <c r="G39" s="115">
        <v>0</v>
      </c>
    </row>
    <row r="40" spans="2:7" ht="73.5" customHeight="1" hidden="1">
      <c r="B40" s="72"/>
      <c r="C40" s="44" t="s">
        <v>439</v>
      </c>
      <c r="D40" s="44"/>
      <c r="E40" s="154" t="s">
        <v>475</v>
      </c>
      <c r="F40" s="125">
        <f>F41</f>
        <v>0</v>
      </c>
      <c r="G40" s="125">
        <f>G41</f>
        <v>0</v>
      </c>
    </row>
    <row r="41" spans="2:7" ht="60" hidden="1">
      <c r="B41" s="72"/>
      <c r="C41" s="44" t="s">
        <v>440</v>
      </c>
      <c r="D41" s="44"/>
      <c r="E41" s="136" t="s">
        <v>476</v>
      </c>
      <c r="F41" s="125">
        <f>F42</f>
        <v>0</v>
      </c>
      <c r="G41" s="125">
        <f>G42</f>
        <v>0</v>
      </c>
    </row>
    <row r="42" spans="2:7" ht="30" hidden="1">
      <c r="B42" s="72"/>
      <c r="C42" s="44"/>
      <c r="D42" s="44" t="s">
        <v>16</v>
      </c>
      <c r="E42" s="133" t="s">
        <v>171</v>
      </c>
      <c r="F42" s="125">
        <v>0</v>
      </c>
      <c r="G42" s="125">
        <v>0</v>
      </c>
    </row>
    <row r="43" spans="2:11" ht="58.5" customHeight="1">
      <c r="B43" s="72"/>
      <c r="C43" s="73" t="s">
        <v>198</v>
      </c>
      <c r="D43" s="74"/>
      <c r="E43" s="138" t="s">
        <v>117</v>
      </c>
      <c r="F43" s="152">
        <f>F44+F58+F69+F75+F62+F72+F86+F89-F69</f>
        <v>2231.1</v>
      </c>
      <c r="G43" s="152">
        <f>G44+G58+G62+G72+G75+G86+G89</f>
        <v>2157</v>
      </c>
      <c r="K43" s="66"/>
    </row>
    <row r="44" spans="2:7" ht="74.25" customHeight="1">
      <c r="B44" s="72"/>
      <c r="C44" s="70" t="s">
        <v>234</v>
      </c>
      <c r="D44" s="82"/>
      <c r="E44" s="139" t="s">
        <v>235</v>
      </c>
      <c r="F44" s="86">
        <f>F45+F52+F54+F56</f>
        <v>998.6</v>
      </c>
      <c r="G44" s="86">
        <f>G45+G52+G54+G56</f>
        <v>830.5</v>
      </c>
    </row>
    <row r="45" spans="2:7" ht="60.75" customHeight="1">
      <c r="B45" s="72"/>
      <c r="C45" s="70" t="s">
        <v>236</v>
      </c>
      <c r="D45" s="82"/>
      <c r="E45" s="33" t="s">
        <v>304</v>
      </c>
      <c r="F45" s="86">
        <f>F46</f>
        <v>798.6</v>
      </c>
      <c r="G45" s="86">
        <f>G46</f>
        <v>830.5</v>
      </c>
    </row>
    <row r="46" spans="2:7" ht="50.25" customHeight="1">
      <c r="B46" s="72"/>
      <c r="C46" s="83"/>
      <c r="D46" s="82" t="s">
        <v>168</v>
      </c>
      <c r="E46" s="129" t="s">
        <v>172</v>
      </c>
      <c r="F46" s="86">
        <f>F47</f>
        <v>798.6</v>
      </c>
      <c r="G46" s="86">
        <f>G47</f>
        <v>830.5</v>
      </c>
    </row>
    <row r="47" spans="2:7" ht="23.25" customHeight="1" hidden="1">
      <c r="B47" s="72"/>
      <c r="C47" s="83"/>
      <c r="D47" s="82" t="s">
        <v>174</v>
      </c>
      <c r="E47" s="129" t="s">
        <v>173</v>
      </c>
      <c r="F47" s="86">
        <v>798.6</v>
      </c>
      <c r="G47" s="86">
        <v>830.5</v>
      </c>
    </row>
    <row r="48" spans="2:7" ht="57.75" customHeight="1" hidden="1">
      <c r="B48" s="72"/>
      <c r="C48" s="70" t="s">
        <v>374</v>
      </c>
      <c r="D48" s="82"/>
      <c r="E48" s="128" t="s">
        <v>376</v>
      </c>
      <c r="F48" s="86">
        <f>F49</f>
        <v>0</v>
      </c>
      <c r="G48" s="86">
        <f>G49</f>
        <v>0</v>
      </c>
    </row>
    <row r="49" spans="2:7" ht="36" customHeight="1" hidden="1">
      <c r="B49" s="72"/>
      <c r="D49" s="40" t="s">
        <v>16</v>
      </c>
      <c r="E49" s="140" t="s">
        <v>1</v>
      </c>
      <c r="F49" s="86">
        <v>0</v>
      </c>
      <c r="G49" s="86">
        <v>0</v>
      </c>
    </row>
    <row r="50" spans="2:7" ht="35.25" customHeight="1" hidden="1">
      <c r="B50" s="72"/>
      <c r="C50" s="70" t="s">
        <v>370</v>
      </c>
      <c r="D50" s="82"/>
      <c r="E50" s="129" t="s">
        <v>375</v>
      </c>
      <c r="F50" s="86">
        <f>F51</f>
        <v>0</v>
      </c>
      <c r="G50" s="86">
        <f>G51</f>
        <v>0</v>
      </c>
    </row>
    <row r="51" spans="2:7" ht="35.25" customHeight="1" hidden="1">
      <c r="B51" s="72"/>
      <c r="C51" s="83"/>
      <c r="D51" s="40" t="s">
        <v>16</v>
      </c>
      <c r="E51" s="140" t="s">
        <v>1</v>
      </c>
      <c r="F51" s="86">
        <v>0</v>
      </c>
      <c r="G51" s="86">
        <v>0</v>
      </c>
    </row>
    <row r="52" spans="2:7" ht="30" customHeight="1" hidden="1">
      <c r="B52" s="72"/>
      <c r="C52" s="36" t="s">
        <v>237</v>
      </c>
      <c r="D52" s="40"/>
      <c r="E52" s="129" t="s">
        <v>185</v>
      </c>
      <c r="F52" s="86">
        <f>F53</f>
        <v>0</v>
      </c>
      <c r="G52" s="86">
        <f>G53</f>
        <v>0</v>
      </c>
    </row>
    <row r="53" spans="2:7" ht="31.5" customHeight="1" hidden="1">
      <c r="B53" s="72"/>
      <c r="C53" s="36"/>
      <c r="D53" s="40" t="s">
        <v>16</v>
      </c>
      <c r="E53" s="140" t="s">
        <v>1</v>
      </c>
      <c r="F53" s="86">
        <v>0</v>
      </c>
      <c r="G53" s="86">
        <v>0</v>
      </c>
    </row>
    <row r="54" spans="2:7" ht="59.25" customHeight="1">
      <c r="B54" s="72"/>
      <c r="C54" s="36" t="s">
        <v>454</v>
      </c>
      <c r="D54" s="40"/>
      <c r="E54" s="129" t="s">
        <v>452</v>
      </c>
      <c r="F54" s="86">
        <f>F55</f>
        <v>20</v>
      </c>
      <c r="G54" s="86">
        <f>G55</f>
        <v>0</v>
      </c>
    </row>
    <row r="55" spans="2:7" ht="31.5" customHeight="1">
      <c r="B55" s="72"/>
      <c r="C55" s="36"/>
      <c r="D55" s="40" t="s">
        <v>16</v>
      </c>
      <c r="E55" s="140" t="s">
        <v>1</v>
      </c>
      <c r="F55" s="86">
        <v>20</v>
      </c>
      <c r="G55" s="86">
        <v>0</v>
      </c>
    </row>
    <row r="56" spans="2:7" ht="22.5" customHeight="1">
      <c r="B56" s="72"/>
      <c r="C56" s="36" t="s">
        <v>453</v>
      </c>
      <c r="D56" s="40"/>
      <c r="E56" s="140" t="s">
        <v>472</v>
      </c>
      <c r="F56" s="86">
        <f>F57</f>
        <v>180</v>
      </c>
      <c r="G56" s="86">
        <f>G57</f>
        <v>0</v>
      </c>
    </row>
    <row r="57" spans="2:7" ht="31.5" customHeight="1">
      <c r="B57" s="72"/>
      <c r="C57" s="36"/>
      <c r="D57" s="40" t="s">
        <v>16</v>
      </c>
      <c r="E57" s="140" t="s">
        <v>1</v>
      </c>
      <c r="F57" s="86">
        <v>180</v>
      </c>
      <c r="G57" s="86">
        <v>0</v>
      </c>
    </row>
    <row r="58" spans="2:7" ht="47.25" customHeight="1">
      <c r="B58" s="72"/>
      <c r="C58" s="70" t="s">
        <v>296</v>
      </c>
      <c r="D58" s="82"/>
      <c r="E58" s="120" t="s">
        <v>293</v>
      </c>
      <c r="F58" s="121">
        <f aca="true" t="shared" si="0" ref="F58:G60">F59</f>
        <v>212.5</v>
      </c>
      <c r="G58" s="121">
        <f t="shared" si="0"/>
        <v>212.5</v>
      </c>
    </row>
    <row r="59" spans="2:7" ht="42" customHeight="1">
      <c r="B59" s="72"/>
      <c r="C59" s="70" t="s">
        <v>303</v>
      </c>
      <c r="D59" s="82"/>
      <c r="E59" s="129" t="s">
        <v>297</v>
      </c>
      <c r="F59" s="121">
        <f t="shared" si="0"/>
        <v>212.5</v>
      </c>
      <c r="G59" s="121">
        <f t="shared" si="0"/>
        <v>212.5</v>
      </c>
    </row>
    <row r="60" spans="2:7" ht="54.75" customHeight="1">
      <c r="B60" s="72"/>
      <c r="C60" s="83"/>
      <c r="D60" s="40" t="s">
        <v>168</v>
      </c>
      <c r="E60" s="129" t="s">
        <v>172</v>
      </c>
      <c r="F60" s="121">
        <f t="shared" si="0"/>
        <v>212.5</v>
      </c>
      <c r="G60" s="121">
        <f t="shared" si="0"/>
        <v>212.5</v>
      </c>
    </row>
    <row r="61" spans="2:7" ht="24.75" customHeight="1">
      <c r="B61" s="72"/>
      <c r="C61" s="83"/>
      <c r="D61" s="82" t="s">
        <v>174</v>
      </c>
      <c r="E61" s="33" t="s">
        <v>173</v>
      </c>
      <c r="F61" s="121">
        <v>212.5</v>
      </c>
      <c r="G61" s="121">
        <v>212.5</v>
      </c>
    </row>
    <row r="62" spans="2:7" ht="41.25" customHeight="1">
      <c r="B62" s="72"/>
      <c r="C62" s="70" t="s">
        <v>344</v>
      </c>
      <c r="D62" s="82"/>
      <c r="E62" s="157" t="s">
        <v>313</v>
      </c>
      <c r="F62" s="121">
        <f>F63+F65+F67+F69</f>
        <v>279.7</v>
      </c>
      <c r="G62" s="121">
        <f>G63+G65+G67+G69</f>
        <v>279.7</v>
      </c>
    </row>
    <row r="63" spans="2:7" ht="30" hidden="1">
      <c r="B63" s="72"/>
      <c r="C63" s="70" t="s">
        <v>348</v>
      </c>
      <c r="D63" s="82"/>
      <c r="E63" s="129" t="s">
        <v>314</v>
      </c>
      <c r="F63" s="121">
        <f>F64</f>
        <v>0</v>
      </c>
      <c r="G63" s="121">
        <f>G64</f>
        <v>0</v>
      </c>
    </row>
    <row r="64" spans="2:7" ht="45" hidden="1">
      <c r="B64" s="72"/>
      <c r="C64" s="70"/>
      <c r="D64" s="40" t="s">
        <v>168</v>
      </c>
      <c r="E64" s="140" t="s">
        <v>1</v>
      </c>
      <c r="F64" s="121">
        <v>0</v>
      </c>
      <c r="G64" s="121">
        <v>0</v>
      </c>
    </row>
    <row r="65" spans="2:7" ht="29.25" customHeight="1">
      <c r="B65" s="72"/>
      <c r="C65" s="70" t="s">
        <v>349</v>
      </c>
      <c r="D65" s="40"/>
      <c r="E65" s="140" t="s">
        <v>315</v>
      </c>
      <c r="F65" s="121">
        <f>F66</f>
        <v>30</v>
      </c>
      <c r="G65" s="121">
        <f>G66</f>
        <v>30</v>
      </c>
    </row>
    <row r="66" spans="2:7" ht="33.75" customHeight="1">
      <c r="B66" s="72"/>
      <c r="C66" s="70"/>
      <c r="D66" s="40" t="s">
        <v>16</v>
      </c>
      <c r="E66" s="140" t="s">
        <v>1</v>
      </c>
      <c r="F66" s="121">
        <v>30</v>
      </c>
      <c r="G66" s="121">
        <v>30</v>
      </c>
    </row>
    <row r="67" spans="2:7" ht="26.25" customHeight="1">
      <c r="B67" s="72"/>
      <c r="C67" s="70" t="s">
        <v>350</v>
      </c>
      <c r="D67" s="40"/>
      <c r="E67" s="140" t="s">
        <v>345</v>
      </c>
      <c r="F67" s="121">
        <f>F68</f>
        <v>140</v>
      </c>
      <c r="G67" s="121">
        <f>G68</f>
        <v>140</v>
      </c>
    </row>
    <row r="68" spans="2:7" ht="36" customHeight="1">
      <c r="B68" s="72"/>
      <c r="C68" s="70"/>
      <c r="D68" s="40" t="s">
        <v>16</v>
      </c>
      <c r="E68" s="140" t="s">
        <v>1</v>
      </c>
      <c r="F68" s="121">
        <f>70+10+20+40</f>
        <v>140</v>
      </c>
      <c r="G68" s="121">
        <f>10+40+20+70</f>
        <v>140</v>
      </c>
    </row>
    <row r="69" spans="2:7" ht="30">
      <c r="B69" s="72"/>
      <c r="C69" s="70" t="s">
        <v>348</v>
      </c>
      <c r="D69" s="82"/>
      <c r="E69" s="129" t="s">
        <v>314</v>
      </c>
      <c r="F69" s="121">
        <f>F70</f>
        <v>109.7</v>
      </c>
      <c r="G69" s="121">
        <f>G70</f>
        <v>109.7</v>
      </c>
    </row>
    <row r="70" spans="2:7" ht="45">
      <c r="B70" s="72"/>
      <c r="C70" s="70"/>
      <c r="D70" s="40" t="s">
        <v>168</v>
      </c>
      <c r="E70" s="140" t="s">
        <v>1</v>
      </c>
      <c r="F70" s="121">
        <f>F71</f>
        <v>109.7</v>
      </c>
      <c r="G70" s="121">
        <f>G71</f>
        <v>109.7</v>
      </c>
    </row>
    <row r="71" spans="2:7" ht="15">
      <c r="B71" s="72"/>
      <c r="C71" s="70"/>
      <c r="D71" s="82" t="s">
        <v>174</v>
      </c>
      <c r="E71" s="33" t="s">
        <v>173</v>
      </c>
      <c r="F71" s="121">
        <v>109.7</v>
      </c>
      <c r="G71" s="121">
        <v>109.7</v>
      </c>
    </row>
    <row r="72" spans="2:7" ht="51" customHeight="1">
      <c r="B72" s="72"/>
      <c r="C72" s="70" t="s">
        <v>426</v>
      </c>
      <c r="D72" s="40"/>
      <c r="E72" s="158" t="s">
        <v>427</v>
      </c>
      <c r="F72" s="121">
        <f>F73</f>
        <v>149.6</v>
      </c>
      <c r="G72" s="121">
        <f>G73</f>
        <v>149.6</v>
      </c>
    </row>
    <row r="73" spans="2:7" ht="47.25" customHeight="1">
      <c r="B73" s="72"/>
      <c r="C73" s="70" t="s">
        <v>428</v>
      </c>
      <c r="D73" s="40"/>
      <c r="E73" s="140" t="s">
        <v>429</v>
      </c>
      <c r="F73" s="121">
        <f>F74</f>
        <v>149.6</v>
      </c>
      <c r="G73" s="121">
        <f>G74</f>
        <v>149.6</v>
      </c>
    </row>
    <row r="74" spans="2:7" ht="36.75" customHeight="1">
      <c r="B74" s="72"/>
      <c r="C74" s="70"/>
      <c r="D74" s="40" t="s">
        <v>168</v>
      </c>
      <c r="E74" s="140" t="s">
        <v>172</v>
      </c>
      <c r="F74" s="121">
        <v>149.6</v>
      </c>
      <c r="G74" s="121">
        <v>149.6</v>
      </c>
    </row>
    <row r="75" spans="2:7" ht="31.5" customHeight="1">
      <c r="B75" s="72"/>
      <c r="C75" s="70" t="s">
        <v>346</v>
      </c>
      <c r="D75" s="40"/>
      <c r="E75" s="158" t="s">
        <v>316</v>
      </c>
      <c r="F75" s="121">
        <f>F76+F78+F80+F82+F84</f>
        <v>540.7</v>
      </c>
      <c r="G75" s="121">
        <f>G76+G78+G80+G82+G84</f>
        <v>634.7</v>
      </c>
    </row>
    <row r="76" spans="2:7" ht="48.75" customHeight="1" hidden="1">
      <c r="B76" s="72"/>
      <c r="C76" s="70" t="s">
        <v>364</v>
      </c>
      <c r="D76" s="40"/>
      <c r="E76" s="140" t="s">
        <v>363</v>
      </c>
      <c r="F76" s="121">
        <f>F77</f>
        <v>0</v>
      </c>
      <c r="G76" s="121">
        <f>G77</f>
        <v>0</v>
      </c>
    </row>
    <row r="77" spans="2:7" ht="32.25" customHeight="1" hidden="1">
      <c r="B77" s="72"/>
      <c r="C77" s="76"/>
      <c r="D77" s="40" t="s">
        <v>16</v>
      </c>
      <c r="E77" s="140" t="s">
        <v>1</v>
      </c>
      <c r="F77" s="121">
        <v>0</v>
      </c>
      <c r="G77" s="121">
        <v>0</v>
      </c>
    </row>
    <row r="78" spans="2:7" ht="32.25" customHeight="1">
      <c r="B78" s="72"/>
      <c r="C78" s="76" t="s">
        <v>507</v>
      </c>
      <c r="D78" s="40"/>
      <c r="E78" s="140" t="s">
        <v>502</v>
      </c>
      <c r="F78" s="121">
        <f>F79</f>
        <v>328.4</v>
      </c>
      <c r="G78" s="121">
        <f>G79</f>
        <v>0</v>
      </c>
    </row>
    <row r="79" spans="2:7" ht="30" customHeight="1">
      <c r="B79" s="72"/>
      <c r="C79" s="76"/>
      <c r="D79" s="40" t="s">
        <v>16</v>
      </c>
      <c r="E79" s="140" t="s">
        <v>1</v>
      </c>
      <c r="F79" s="121">
        <v>328.4</v>
      </c>
      <c r="G79" s="121">
        <v>0</v>
      </c>
    </row>
    <row r="80" spans="2:7" ht="32.25" customHeight="1" hidden="1">
      <c r="B80" s="72"/>
      <c r="C80" s="76" t="s">
        <v>506</v>
      </c>
      <c r="D80" s="40"/>
      <c r="E80" s="140" t="s">
        <v>503</v>
      </c>
      <c r="F80" s="121">
        <f>F81</f>
        <v>0</v>
      </c>
      <c r="G80" s="121">
        <f>G81</f>
        <v>0</v>
      </c>
    </row>
    <row r="81" spans="2:7" ht="32.25" customHeight="1" hidden="1">
      <c r="B81" s="72"/>
      <c r="C81" s="76"/>
      <c r="D81" s="40" t="s">
        <v>16</v>
      </c>
      <c r="E81" s="140" t="s">
        <v>1</v>
      </c>
      <c r="F81" s="121">
        <v>0</v>
      </c>
      <c r="G81" s="121"/>
    </row>
    <row r="82" spans="2:7" ht="32.25" customHeight="1">
      <c r="B82" s="72"/>
      <c r="C82" s="76" t="s">
        <v>505</v>
      </c>
      <c r="D82" s="40"/>
      <c r="E82" s="140" t="s">
        <v>504</v>
      </c>
      <c r="F82" s="121">
        <f>F83</f>
        <v>0</v>
      </c>
      <c r="G82" s="121">
        <f>G83</f>
        <v>422.4</v>
      </c>
    </row>
    <row r="83" spans="2:7" ht="32.25" customHeight="1">
      <c r="B83" s="72"/>
      <c r="C83" s="76"/>
      <c r="D83" s="40" t="s">
        <v>16</v>
      </c>
      <c r="E83" s="140" t="s">
        <v>1</v>
      </c>
      <c r="F83" s="121">
        <v>0</v>
      </c>
      <c r="G83" s="121">
        <v>422.4</v>
      </c>
    </row>
    <row r="84" spans="2:7" ht="30">
      <c r="B84" s="72"/>
      <c r="C84" s="70" t="s">
        <v>492</v>
      </c>
      <c r="D84" s="40"/>
      <c r="E84" s="129" t="s">
        <v>491</v>
      </c>
      <c r="F84" s="121">
        <f>F85</f>
        <v>212.3</v>
      </c>
      <c r="G84" s="121">
        <f>G85</f>
        <v>212.3</v>
      </c>
    </row>
    <row r="85" spans="2:7" ht="45">
      <c r="B85" s="72"/>
      <c r="C85" s="70"/>
      <c r="D85" s="40" t="s">
        <v>16</v>
      </c>
      <c r="E85" s="140" t="s">
        <v>1</v>
      </c>
      <c r="F85" s="121">
        <v>212.3</v>
      </c>
      <c r="G85" s="121">
        <v>212.3</v>
      </c>
    </row>
    <row r="86" spans="2:7" ht="45" customHeight="1">
      <c r="B86" s="72"/>
      <c r="C86" s="70" t="s">
        <v>441</v>
      </c>
      <c r="D86" s="40"/>
      <c r="E86" s="195" t="s">
        <v>416</v>
      </c>
      <c r="F86" s="121">
        <f>F87</f>
        <v>50</v>
      </c>
      <c r="G86" s="121">
        <f>G87</f>
        <v>50</v>
      </c>
    </row>
    <row r="87" spans="2:7" ht="40.5" customHeight="1">
      <c r="B87" s="72"/>
      <c r="C87" s="70" t="s">
        <v>442</v>
      </c>
      <c r="D87" s="40"/>
      <c r="E87" s="129" t="s">
        <v>417</v>
      </c>
      <c r="F87" s="121">
        <f>F88</f>
        <v>50</v>
      </c>
      <c r="G87" s="121">
        <f>G88</f>
        <v>50</v>
      </c>
    </row>
    <row r="88" spans="2:7" ht="30" customHeight="1">
      <c r="B88" s="72"/>
      <c r="C88" s="70"/>
      <c r="D88" s="40" t="s">
        <v>16</v>
      </c>
      <c r="E88" s="140" t="s">
        <v>1</v>
      </c>
      <c r="F88" s="121">
        <v>50</v>
      </c>
      <c r="G88" s="121">
        <v>50</v>
      </c>
    </row>
    <row r="89" spans="2:7" ht="60" customHeight="1" hidden="1">
      <c r="B89" s="72"/>
      <c r="C89" s="70" t="s">
        <v>457</v>
      </c>
      <c r="D89" s="40"/>
      <c r="E89" s="158" t="s">
        <v>477</v>
      </c>
      <c r="F89" s="121">
        <f>F90</f>
        <v>0</v>
      </c>
      <c r="G89" s="121">
        <f>G90</f>
        <v>0</v>
      </c>
    </row>
    <row r="90" spans="2:7" ht="45" customHeight="1" hidden="1">
      <c r="B90" s="72"/>
      <c r="C90" s="70" t="s">
        <v>458</v>
      </c>
      <c r="D90" s="40"/>
      <c r="E90" s="140" t="s">
        <v>478</v>
      </c>
      <c r="F90" s="121">
        <f>F91</f>
        <v>0</v>
      </c>
      <c r="G90" s="121">
        <f>G91</f>
        <v>0</v>
      </c>
    </row>
    <row r="91" spans="2:7" ht="32.25" customHeight="1" hidden="1">
      <c r="B91" s="72"/>
      <c r="C91" s="70"/>
      <c r="D91" s="40" t="s">
        <v>16</v>
      </c>
      <c r="E91" s="140" t="s">
        <v>1</v>
      </c>
      <c r="F91" s="121">
        <v>0</v>
      </c>
      <c r="G91" s="121">
        <v>0</v>
      </c>
    </row>
    <row r="92" spans="2:7" ht="75" customHeight="1">
      <c r="B92" s="72"/>
      <c r="C92" s="73" t="s">
        <v>199</v>
      </c>
      <c r="D92" s="79"/>
      <c r="E92" s="138" t="s">
        <v>157</v>
      </c>
      <c r="F92" s="152">
        <f>F93+F100</f>
        <v>65</v>
      </c>
      <c r="G92" s="152">
        <f>G93+G100</f>
        <v>65</v>
      </c>
    </row>
    <row r="93" spans="2:7" ht="45.75" customHeight="1">
      <c r="B93" s="72"/>
      <c r="C93" s="70" t="s">
        <v>238</v>
      </c>
      <c r="D93" s="84"/>
      <c r="E93" s="139" t="s">
        <v>180</v>
      </c>
      <c r="F93" s="86">
        <f>F94+F96</f>
        <v>20</v>
      </c>
      <c r="G93" s="86">
        <f>G94+G96</f>
        <v>20</v>
      </c>
    </row>
    <row r="94" spans="2:7" ht="45">
      <c r="B94" s="72"/>
      <c r="C94" s="70" t="s">
        <v>239</v>
      </c>
      <c r="D94" s="84"/>
      <c r="E94" s="141" t="s">
        <v>202</v>
      </c>
      <c r="F94" s="86">
        <f>F95</f>
        <v>20</v>
      </c>
      <c r="G94" s="86">
        <f>G95</f>
        <v>20</v>
      </c>
    </row>
    <row r="95" spans="2:7" ht="33.75" customHeight="1">
      <c r="B95" s="72"/>
      <c r="C95" s="70"/>
      <c r="D95" s="35" t="s">
        <v>16</v>
      </c>
      <c r="E95" s="133" t="s">
        <v>1</v>
      </c>
      <c r="F95" s="86">
        <v>20</v>
      </c>
      <c r="G95" s="86">
        <v>20</v>
      </c>
    </row>
    <row r="96" spans="2:7" ht="45" hidden="1">
      <c r="B96" s="72"/>
      <c r="C96" s="36" t="s">
        <v>240</v>
      </c>
      <c r="D96" s="40"/>
      <c r="E96" s="140" t="s">
        <v>158</v>
      </c>
      <c r="F96" s="86">
        <f>F97</f>
        <v>0</v>
      </c>
      <c r="G96" s="86">
        <f>G97</f>
        <v>0</v>
      </c>
    </row>
    <row r="97" spans="2:7" ht="45" hidden="1">
      <c r="B97" s="72"/>
      <c r="C97" s="36"/>
      <c r="D97" s="35" t="s">
        <v>16</v>
      </c>
      <c r="E97" s="133" t="s">
        <v>1</v>
      </c>
      <c r="F97" s="86">
        <v>0</v>
      </c>
      <c r="G97" s="86">
        <v>0</v>
      </c>
    </row>
    <row r="98" spans="2:7" ht="57" hidden="1">
      <c r="B98" s="72"/>
      <c r="C98" s="73" t="s">
        <v>200</v>
      </c>
      <c r="D98" s="79"/>
      <c r="E98" s="143" t="s">
        <v>175</v>
      </c>
      <c r="F98" s="152"/>
      <c r="G98" s="152"/>
    </row>
    <row r="99" spans="2:7" ht="90" hidden="1">
      <c r="B99" s="72"/>
      <c r="C99" s="70" t="s">
        <v>242</v>
      </c>
      <c r="D99" s="84"/>
      <c r="E99" s="144" t="s">
        <v>176</v>
      </c>
      <c r="F99" s="86">
        <f>F100</f>
        <v>45</v>
      </c>
      <c r="G99" s="86">
        <f>G100</f>
        <v>45</v>
      </c>
    </row>
    <row r="100" spans="2:7" ht="45">
      <c r="B100" s="72"/>
      <c r="C100" s="70" t="s">
        <v>501</v>
      </c>
      <c r="D100" s="84"/>
      <c r="E100" s="145" t="s">
        <v>158</v>
      </c>
      <c r="F100" s="86">
        <f>F101</f>
        <v>45</v>
      </c>
      <c r="G100" s="86">
        <f>G101</f>
        <v>45</v>
      </c>
    </row>
    <row r="101" spans="2:7" ht="30" customHeight="1">
      <c r="B101" s="72"/>
      <c r="C101" s="70"/>
      <c r="D101" s="35" t="s">
        <v>16</v>
      </c>
      <c r="E101" s="133" t="s">
        <v>1</v>
      </c>
      <c r="F101" s="86">
        <v>45</v>
      </c>
      <c r="G101" s="86">
        <v>45</v>
      </c>
    </row>
    <row r="102" spans="2:7" ht="60" customHeight="1">
      <c r="B102" s="72"/>
      <c r="C102" s="73" t="s">
        <v>378</v>
      </c>
      <c r="D102" s="79"/>
      <c r="E102" s="143" t="s">
        <v>241</v>
      </c>
      <c r="F102" s="152">
        <f>F103</f>
        <v>3</v>
      </c>
      <c r="G102" s="152">
        <f>G103</f>
        <v>3</v>
      </c>
    </row>
    <row r="103" spans="2:7" ht="79.5" customHeight="1">
      <c r="B103" s="72"/>
      <c r="C103" s="70" t="s">
        <v>379</v>
      </c>
      <c r="D103" s="84"/>
      <c r="E103" s="144" t="s">
        <v>177</v>
      </c>
      <c r="F103" s="86">
        <f>F104+F106</f>
        <v>3</v>
      </c>
      <c r="G103" s="86">
        <f>G104+G106</f>
        <v>3</v>
      </c>
    </row>
    <row r="104" spans="2:7" ht="21" customHeight="1">
      <c r="B104" s="72"/>
      <c r="C104" s="70" t="s">
        <v>246</v>
      </c>
      <c r="D104" s="84"/>
      <c r="E104" s="145" t="s">
        <v>245</v>
      </c>
      <c r="F104" s="86">
        <f>F105</f>
        <v>3</v>
      </c>
      <c r="G104" s="86">
        <f>G105</f>
        <v>3</v>
      </c>
    </row>
    <row r="105" spans="2:7" ht="13.5" customHeight="1">
      <c r="B105" s="72"/>
      <c r="C105" s="70"/>
      <c r="D105" s="35" t="s">
        <v>130</v>
      </c>
      <c r="E105" s="75" t="s">
        <v>10</v>
      </c>
      <c r="F105" s="86">
        <v>3</v>
      </c>
      <c r="G105" s="86">
        <v>3</v>
      </c>
    </row>
    <row r="106" spans="2:7" ht="45" hidden="1">
      <c r="B106" s="72"/>
      <c r="C106" s="70" t="s">
        <v>380</v>
      </c>
      <c r="D106" s="84"/>
      <c r="E106" s="144" t="s">
        <v>178</v>
      </c>
      <c r="F106" s="86">
        <f>F107</f>
        <v>0</v>
      </c>
      <c r="G106" s="86">
        <f>G107</f>
        <v>0</v>
      </c>
    </row>
    <row r="107" spans="2:7" ht="30" hidden="1">
      <c r="B107" s="72"/>
      <c r="C107" s="70" t="s">
        <v>381</v>
      </c>
      <c r="D107" s="84"/>
      <c r="E107" s="155" t="s">
        <v>309</v>
      </c>
      <c r="F107" s="86">
        <f>F108</f>
        <v>0</v>
      </c>
      <c r="G107" s="86">
        <f>G108</f>
        <v>0</v>
      </c>
    </row>
    <row r="108" spans="2:7" ht="15" hidden="1">
      <c r="B108" s="72"/>
      <c r="C108" s="70"/>
      <c r="D108" s="35" t="s">
        <v>130</v>
      </c>
      <c r="E108" s="75" t="s">
        <v>10</v>
      </c>
      <c r="F108" s="86">
        <v>0</v>
      </c>
      <c r="G108" s="86">
        <v>0</v>
      </c>
    </row>
    <row r="109" spans="2:7" ht="96.75" customHeight="1">
      <c r="B109" s="72"/>
      <c r="C109" s="70" t="s">
        <v>443</v>
      </c>
      <c r="D109" s="240" t="s">
        <v>455</v>
      </c>
      <c r="E109" s="241"/>
      <c r="F109" s="152">
        <f>F110+F113+F120</f>
        <v>75.8</v>
      </c>
      <c r="G109" s="152">
        <f>G110+G113+G120</f>
        <v>70.8</v>
      </c>
    </row>
    <row r="110" spans="2:7" ht="39.75" customHeight="1">
      <c r="B110" s="72"/>
      <c r="C110" s="70" t="s">
        <v>444</v>
      </c>
      <c r="D110" s="196"/>
      <c r="E110" s="198" t="s">
        <v>430</v>
      </c>
      <c r="F110" s="86">
        <f>F111</f>
        <v>36.8</v>
      </c>
      <c r="G110" s="86">
        <f>G111</f>
        <v>35.8</v>
      </c>
    </row>
    <row r="111" spans="2:7" ht="36.75" customHeight="1">
      <c r="B111" s="72"/>
      <c r="C111" s="70" t="s">
        <v>445</v>
      </c>
      <c r="D111" s="196"/>
      <c r="E111" s="197" t="s">
        <v>431</v>
      </c>
      <c r="F111" s="86">
        <f>F112</f>
        <v>36.8</v>
      </c>
      <c r="G111" s="86">
        <f>G112</f>
        <v>35.8</v>
      </c>
    </row>
    <row r="112" spans="2:7" ht="33.75" customHeight="1">
      <c r="B112" s="72"/>
      <c r="C112" s="70"/>
      <c r="D112" s="35" t="s">
        <v>16</v>
      </c>
      <c r="E112" s="133" t="s">
        <v>1</v>
      </c>
      <c r="F112" s="86">
        <v>36.8</v>
      </c>
      <c r="G112" s="86">
        <v>35.8</v>
      </c>
    </row>
    <row r="113" spans="2:7" ht="59.25" customHeight="1">
      <c r="B113" s="72"/>
      <c r="C113" s="70" t="s">
        <v>446</v>
      </c>
      <c r="D113" s="35"/>
      <c r="E113" s="199" t="s">
        <v>479</v>
      </c>
      <c r="F113" s="86">
        <f>F114+F116+F118</f>
        <v>39</v>
      </c>
      <c r="G113" s="86">
        <f>G114+G116+G118</f>
        <v>35</v>
      </c>
    </row>
    <row r="114" spans="2:7" ht="45">
      <c r="B114" s="72"/>
      <c r="C114" s="70" t="s">
        <v>447</v>
      </c>
      <c r="D114" s="35"/>
      <c r="E114" s="95" t="s">
        <v>434</v>
      </c>
      <c r="F114" s="86">
        <f>F115</f>
        <v>2</v>
      </c>
      <c r="G114" s="86">
        <f>G115</f>
        <v>0</v>
      </c>
    </row>
    <row r="115" spans="2:7" ht="30" customHeight="1">
      <c r="B115" s="72"/>
      <c r="C115" s="70"/>
      <c r="D115" s="35" t="s">
        <v>16</v>
      </c>
      <c r="E115" s="194" t="s">
        <v>1</v>
      </c>
      <c r="F115" s="86">
        <v>2</v>
      </c>
      <c r="G115" s="86">
        <v>0</v>
      </c>
    </row>
    <row r="116" spans="2:7" ht="45.75" customHeight="1">
      <c r="B116" s="72"/>
      <c r="C116" s="70" t="s">
        <v>448</v>
      </c>
      <c r="D116" s="35"/>
      <c r="E116" s="194" t="s">
        <v>459</v>
      </c>
      <c r="F116" s="86">
        <f>F117</f>
        <v>2</v>
      </c>
      <c r="G116" s="86">
        <f>G117</f>
        <v>0</v>
      </c>
    </row>
    <row r="117" spans="2:7" ht="45">
      <c r="B117" s="72"/>
      <c r="C117" s="70"/>
      <c r="D117" s="35" t="s">
        <v>16</v>
      </c>
      <c r="E117" s="194" t="s">
        <v>1</v>
      </c>
      <c r="F117" s="86">
        <v>2</v>
      </c>
      <c r="G117" s="86">
        <v>0</v>
      </c>
    </row>
    <row r="118" spans="2:7" ht="15">
      <c r="B118" s="72"/>
      <c r="C118" s="70" t="s">
        <v>449</v>
      </c>
      <c r="D118" s="35"/>
      <c r="E118" s="95" t="s">
        <v>433</v>
      </c>
      <c r="F118" s="86">
        <f>F119</f>
        <v>35</v>
      </c>
      <c r="G118" s="86">
        <f>G119</f>
        <v>35</v>
      </c>
    </row>
    <row r="119" spans="2:7" ht="39" customHeight="1">
      <c r="B119" s="72"/>
      <c r="C119" s="70"/>
      <c r="D119" s="35" t="s">
        <v>16</v>
      </c>
      <c r="E119" s="194" t="s">
        <v>1</v>
      </c>
      <c r="F119" s="86">
        <v>35</v>
      </c>
      <c r="G119" s="86">
        <v>35</v>
      </c>
    </row>
    <row r="120" spans="2:7" ht="45" hidden="1">
      <c r="B120" s="72"/>
      <c r="C120" s="70" t="s">
        <v>450</v>
      </c>
      <c r="D120" s="35"/>
      <c r="E120" s="200" t="s">
        <v>435</v>
      </c>
      <c r="F120" s="86">
        <f>F121</f>
        <v>0</v>
      </c>
      <c r="G120" s="86">
        <f>G121</f>
        <v>0</v>
      </c>
    </row>
    <row r="121" spans="2:7" ht="30" hidden="1">
      <c r="B121" s="72"/>
      <c r="C121" s="70" t="s">
        <v>451</v>
      </c>
      <c r="D121" s="35"/>
      <c r="E121" s="172" t="s">
        <v>436</v>
      </c>
      <c r="F121" s="86">
        <f>F122</f>
        <v>0</v>
      </c>
      <c r="G121" s="86">
        <f>G122</f>
        <v>0</v>
      </c>
    </row>
    <row r="122" spans="2:7" ht="45" hidden="1">
      <c r="B122" s="72"/>
      <c r="C122" s="70"/>
      <c r="D122" s="35" t="s">
        <v>16</v>
      </c>
      <c r="E122" s="194" t="s">
        <v>1</v>
      </c>
      <c r="F122" s="86">
        <v>0</v>
      </c>
      <c r="G122" s="86">
        <v>0</v>
      </c>
    </row>
    <row r="123" spans="2:7" ht="15">
      <c r="B123" s="68"/>
      <c r="C123" s="170" t="s">
        <v>258</v>
      </c>
      <c r="D123" s="228" t="s">
        <v>247</v>
      </c>
      <c r="E123" s="228"/>
      <c r="F123" s="152">
        <f>F124+F136</f>
        <v>3615.8</v>
      </c>
      <c r="G123" s="152">
        <f>G124+G136</f>
        <v>3614.2999999999997</v>
      </c>
    </row>
    <row r="124" spans="2:9" ht="39.75" customHeight="1">
      <c r="B124" s="39"/>
      <c r="C124" s="39"/>
      <c r="D124" s="39"/>
      <c r="E124" s="146" t="s">
        <v>116</v>
      </c>
      <c r="F124" s="86">
        <f>F125</f>
        <v>3292.5</v>
      </c>
      <c r="G124" s="86">
        <f>G125</f>
        <v>3288.7999999999997</v>
      </c>
      <c r="H124" s="66"/>
      <c r="I124" s="66"/>
    </row>
    <row r="125" spans="2:7" ht="45.75" customHeight="1">
      <c r="B125" s="35"/>
      <c r="C125" s="35"/>
      <c r="D125" s="35"/>
      <c r="E125" s="147" t="s">
        <v>9</v>
      </c>
      <c r="F125" s="86">
        <f>F126</f>
        <v>3292.5</v>
      </c>
      <c r="G125" s="86">
        <f>G126</f>
        <v>3288.7999999999997</v>
      </c>
    </row>
    <row r="126" spans="2:7" ht="48.75" customHeight="1">
      <c r="B126" s="35"/>
      <c r="C126" s="35" t="s">
        <v>248</v>
      </c>
      <c r="D126" s="35"/>
      <c r="E126" s="160" t="s">
        <v>116</v>
      </c>
      <c r="F126" s="153">
        <f>F127+F133</f>
        <v>3292.5</v>
      </c>
      <c r="G126" s="153">
        <f>G127+G133</f>
        <v>3288.7999999999997</v>
      </c>
    </row>
    <row r="127" spans="2:7" ht="21" customHeight="1">
      <c r="B127" s="35"/>
      <c r="C127" s="35" t="s">
        <v>249</v>
      </c>
      <c r="D127" s="35"/>
      <c r="E127" s="129" t="s">
        <v>259</v>
      </c>
      <c r="F127" s="86">
        <f>F128+F129</f>
        <v>567.6</v>
      </c>
      <c r="G127" s="86">
        <f>G128+G129</f>
        <v>567.6</v>
      </c>
    </row>
    <row r="128" spans="2:7" ht="90.75" customHeight="1">
      <c r="B128" s="35"/>
      <c r="C128" s="35"/>
      <c r="D128" s="35">
        <v>100</v>
      </c>
      <c r="E128" s="129" t="s">
        <v>2</v>
      </c>
      <c r="F128" s="86">
        <f>422.1+127.5+18</f>
        <v>567.6</v>
      </c>
      <c r="G128" s="86">
        <f>549.6+18</f>
        <v>567.6</v>
      </c>
    </row>
    <row r="129" spans="2:7" ht="33" customHeight="1" hidden="1">
      <c r="B129" s="35"/>
      <c r="C129" s="35" t="s">
        <v>338</v>
      </c>
      <c r="D129" s="35"/>
      <c r="E129" s="129" t="s">
        <v>339</v>
      </c>
      <c r="F129" s="86">
        <f>F130+F132</f>
        <v>0</v>
      </c>
      <c r="G129" s="86">
        <f>G130+G132</f>
        <v>0</v>
      </c>
    </row>
    <row r="130" spans="2:7" ht="95.25" customHeight="1" hidden="1">
      <c r="B130" s="35"/>
      <c r="C130" s="35"/>
      <c r="D130" s="35">
        <v>100</v>
      </c>
      <c r="E130" s="129" t="s">
        <v>2</v>
      </c>
      <c r="F130" s="162">
        <v>0</v>
      </c>
      <c r="G130" s="162">
        <v>0</v>
      </c>
    </row>
    <row r="131" spans="2:7" ht="40.5" customHeight="1" hidden="1">
      <c r="B131" s="35"/>
      <c r="C131" s="35" t="s">
        <v>250</v>
      </c>
      <c r="D131" s="35"/>
      <c r="E131" s="129" t="s">
        <v>123</v>
      </c>
      <c r="F131" s="162">
        <f>F132</f>
        <v>0</v>
      </c>
      <c r="G131" s="162">
        <f>G132</f>
        <v>0</v>
      </c>
    </row>
    <row r="132" spans="2:7" ht="32.25" customHeight="1" hidden="1">
      <c r="B132" s="35"/>
      <c r="C132" s="35"/>
      <c r="D132" s="35" t="s">
        <v>16</v>
      </c>
      <c r="E132" s="140" t="s">
        <v>1</v>
      </c>
      <c r="F132" s="162">
        <v>0</v>
      </c>
      <c r="G132" s="162">
        <v>0</v>
      </c>
    </row>
    <row r="133" spans="2:7" ht="39.75" customHeight="1">
      <c r="B133" s="35"/>
      <c r="C133" s="35" t="s">
        <v>250</v>
      </c>
      <c r="D133" s="35"/>
      <c r="E133" s="129" t="s">
        <v>123</v>
      </c>
      <c r="F133" s="86">
        <f>F134+F135</f>
        <v>2724.9</v>
      </c>
      <c r="G133" s="86">
        <f>G134+G135</f>
        <v>2721.2</v>
      </c>
    </row>
    <row r="134" spans="2:7" ht="89.25" customHeight="1">
      <c r="B134" s="35"/>
      <c r="C134" s="35"/>
      <c r="D134" s="35" t="s">
        <v>53</v>
      </c>
      <c r="E134" s="129" t="s">
        <v>2</v>
      </c>
      <c r="F134" s="86">
        <f>596.8+1125+3.6+180.2+339.8</f>
        <v>2245.4</v>
      </c>
      <c r="G134" s="86">
        <v>2245.4</v>
      </c>
    </row>
    <row r="135" spans="2:7" ht="30.75" customHeight="1">
      <c r="B135" s="35"/>
      <c r="C135" s="35"/>
      <c r="D135" s="35" t="s">
        <v>16</v>
      </c>
      <c r="E135" s="140" t="s">
        <v>1</v>
      </c>
      <c r="F135" s="86">
        <f>481.8-0.1-2.2</f>
        <v>479.5</v>
      </c>
      <c r="G135" s="86">
        <f>485.9-0.1-5.7-4.3</f>
        <v>475.79999999999995</v>
      </c>
    </row>
    <row r="136" spans="2:7" ht="81" customHeight="1">
      <c r="B136" s="39"/>
      <c r="C136" s="39" t="s">
        <v>251</v>
      </c>
      <c r="D136" s="39"/>
      <c r="E136" s="148" t="s">
        <v>252</v>
      </c>
      <c r="F136" s="90">
        <f>F137+F139+F141+F143+F145+F147+F149+F151+F154+F156+F158+F160</f>
        <v>323.3</v>
      </c>
      <c r="G136" s="90">
        <f>G137+G139+G141+G143+G145+G147+G149+G151+G154+G156+G158+G160</f>
        <v>325.5</v>
      </c>
    </row>
    <row r="137" spans="2:7" ht="15" hidden="1">
      <c r="B137" s="39"/>
      <c r="C137" s="35" t="s">
        <v>438</v>
      </c>
      <c r="D137" s="39"/>
      <c r="E137" s="201" t="s">
        <v>437</v>
      </c>
      <c r="F137" s="86">
        <f>F138</f>
        <v>0</v>
      </c>
      <c r="G137" s="86">
        <f>G138</f>
        <v>0</v>
      </c>
    </row>
    <row r="138" spans="2:7" ht="45" hidden="1">
      <c r="B138" s="39"/>
      <c r="C138" s="39"/>
      <c r="D138" s="35">
        <v>200</v>
      </c>
      <c r="E138" s="140" t="s">
        <v>1</v>
      </c>
      <c r="F138" s="86">
        <v>0</v>
      </c>
      <c r="G138" s="86">
        <v>0</v>
      </c>
    </row>
    <row r="139" spans="2:7" ht="45">
      <c r="B139" s="35"/>
      <c r="C139" s="35" t="s">
        <v>307</v>
      </c>
      <c r="D139" s="35"/>
      <c r="E139" s="129" t="s">
        <v>55</v>
      </c>
      <c r="F139" s="86">
        <f>F140</f>
        <v>88.4</v>
      </c>
      <c r="G139" s="86">
        <f>G140</f>
        <v>90.6</v>
      </c>
    </row>
    <row r="140" spans="2:7" ht="90">
      <c r="B140" s="35"/>
      <c r="C140" s="35"/>
      <c r="D140" s="35">
        <v>100</v>
      </c>
      <c r="E140" s="129" t="s">
        <v>56</v>
      </c>
      <c r="F140" s="86">
        <v>88.4</v>
      </c>
      <c r="G140" s="86">
        <v>90.6</v>
      </c>
    </row>
    <row r="141" spans="2:7" ht="33" customHeight="1">
      <c r="B141" s="39"/>
      <c r="C141" s="35" t="s">
        <v>305</v>
      </c>
      <c r="D141" s="35"/>
      <c r="E141" s="149" t="s">
        <v>42</v>
      </c>
      <c r="F141" s="86">
        <f>F142</f>
        <v>0.7</v>
      </c>
      <c r="G141" s="86">
        <f>G142</f>
        <v>0.7</v>
      </c>
    </row>
    <row r="142" spans="2:7" ht="30" customHeight="1">
      <c r="B142" s="35"/>
      <c r="C142" s="35"/>
      <c r="D142" s="35">
        <v>200</v>
      </c>
      <c r="E142" s="140" t="s">
        <v>1</v>
      </c>
      <c r="F142" s="86">
        <v>0.7</v>
      </c>
      <c r="G142" s="86">
        <v>0.7</v>
      </c>
    </row>
    <row r="143" spans="2:7" ht="30" hidden="1">
      <c r="B143" s="35"/>
      <c r="C143" s="36" t="s">
        <v>253</v>
      </c>
      <c r="D143" s="40"/>
      <c r="E143" s="140" t="s">
        <v>135</v>
      </c>
      <c r="F143" s="86">
        <f>F144</f>
        <v>0</v>
      </c>
      <c r="G143" s="86">
        <f>G144</f>
        <v>0</v>
      </c>
    </row>
    <row r="144" spans="2:7" ht="45" hidden="1">
      <c r="B144" s="35"/>
      <c r="C144" s="36"/>
      <c r="D144" s="40">
        <v>200</v>
      </c>
      <c r="E144" s="140" t="s">
        <v>1</v>
      </c>
      <c r="F144" s="86">
        <v>0</v>
      </c>
      <c r="G144" s="86">
        <v>0</v>
      </c>
    </row>
    <row r="145" spans="2:7" ht="45">
      <c r="B145" s="35"/>
      <c r="C145" s="36" t="s">
        <v>254</v>
      </c>
      <c r="D145" s="36"/>
      <c r="E145" s="129" t="s">
        <v>163</v>
      </c>
      <c r="F145" s="86">
        <f>F146</f>
        <v>25</v>
      </c>
      <c r="G145" s="86">
        <f>G146</f>
        <v>25</v>
      </c>
    </row>
    <row r="146" spans="2:7" ht="24" customHeight="1">
      <c r="B146" s="35"/>
      <c r="C146" s="36"/>
      <c r="D146" s="40" t="s">
        <v>130</v>
      </c>
      <c r="E146" s="129" t="s">
        <v>10</v>
      </c>
      <c r="F146" s="86">
        <v>25</v>
      </c>
      <c r="G146" s="86">
        <v>25</v>
      </c>
    </row>
    <row r="147" spans="2:7" ht="60">
      <c r="B147" s="36"/>
      <c r="C147" s="36" t="s">
        <v>255</v>
      </c>
      <c r="D147" s="36"/>
      <c r="E147" s="137" t="s">
        <v>179</v>
      </c>
      <c r="F147" s="86">
        <f>F148</f>
        <v>59.7</v>
      </c>
      <c r="G147" s="86">
        <f>G148</f>
        <v>59.7</v>
      </c>
    </row>
    <row r="148" spans="2:7" ht="29.25" customHeight="1">
      <c r="B148" s="36"/>
      <c r="C148" s="36"/>
      <c r="D148" s="36" t="s">
        <v>79</v>
      </c>
      <c r="E148" s="137" t="s">
        <v>30</v>
      </c>
      <c r="F148" s="86">
        <v>59.7</v>
      </c>
      <c r="G148" s="86">
        <v>59.7</v>
      </c>
    </row>
    <row r="149" spans="2:7" ht="78.75" customHeight="1">
      <c r="B149" s="36"/>
      <c r="C149" s="36" t="s">
        <v>257</v>
      </c>
      <c r="D149" s="36"/>
      <c r="E149" s="156" t="s">
        <v>310</v>
      </c>
      <c r="F149" s="86">
        <f>F150</f>
        <v>73.3</v>
      </c>
      <c r="G149" s="86">
        <f>G150</f>
        <v>73.3</v>
      </c>
    </row>
    <row r="150" spans="2:7" ht="23.25" customHeight="1">
      <c r="B150" s="36"/>
      <c r="C150" s="36"/>
      <c r="D150" s="36" t="s">
        <v>79</v>
      </c>
      <c r="E150" s="137" t="s">
        <v>30</v>
      </c>
      <c r="F150" s="86">
        <v>73.3</v>
      </c>
      <c r="G150" s="86">
        <v>73.3</v>
      </c>
    </row>
    <row r="151" spans="2:7" ht="75" customHeight="1">
      <c r="B151" s="36"/>
      <c r="C151" s="67"/>
      <c r="D151" s="67"/>
      <c r="E151" s="137" t="s">
        <v>134</v>
      </c>
      <c r="F151" s="86">
        <f>F152</f>
        <v>19.4</v>
      </c>
      <c r="G151" s="86">
        <f>G152</f>
        <v>19.4</v>
      </c>
    </row>
    <row r="152" spans="2:7" ht="33" customHeight="1">
      <c r="B152" s="36"/>
      <c r="C152" s="36" t="s">
        <v>256</v>
      </c>
      <c r="D152" s="36"/>
      <c r="E152" s="137" t="s">
        <v>164</v>
      </c>
      <c r="F152" s="86">
        <f>F153</f>
        <v>19.4</v>
      </c>
      <c r="G152" s="86">
        <f>G153</f>
        <v>19.4</v>
      </c>
    </row>
    <row r="153" spans="2:7" ht="18" customHeight="1">
      <c r="B153" s="35"/>
      <c r="C153" s="35"/>
      <c r="D153" s="35" t="s">
        <v>130</v>
      </c>
      <c r="E153" s="129" t="s">
        <v>10</v>
      </c>
      <c r="F153" s="86">
        <v>19.4</v>
      </c>
      <c r="G153" s="86">
        <v>19.4</v>
      </c>
    </row>
    <row r="154" spans="2:7" ht="26.25" customHeight="1">
      <c r="B154" s="35"/>
      <c r="C154" s="35" t="s">
        <v>299</v>
      </c>
      <c r="D154" s="40"/>
      <c r="E154" s="203" t="s">
        <v>306</v>
      </c>
      <c r="F154" s="86">
        <f>F155</f>
        <v>21</v>
      </c>
      <c r="G154" s="86">
        <f>G155</f>
        <v>21</v>
      </c>
    </row>
    <row r="155" spans="2:7" ht="39.75" customHeight="1">
      <c r="B155" s="35"/>
      <c r="C155" s="35"/>
      <c r="D155" s="40">
        <v>200</v>
      </c>
      <c r="E155" s="140" t="s">
        <v>1</v>
      </c>
      <c r="F155" s="86">
        <v>21</v>
      </c>
      <c r="G155" s="86">
        <v>21</v>
      </c>
    </row>
    <row r="156" spans="2:7" ht="27" customHeight="1">
      <c r="B156" s="35"/>
      <c r="C156" s="35" t="s">
        <v>341</v>
      </c>
      <c r="D156" s="40"/>
      <c r="E156" s="129" t="s">
        <v>342</v>
      </c>
      <c r="F156" s="86">
        <f>F157</f>
        <v>3.2</v>
      </c>
      <c r="G156" s="86">
        <f>G157</f>
        <v>3.2</v>
      </c>
    </row>
    <row r="157" spans="2:12" ht="31.5" customHeight="1">
      <c r="B157" s="35"/>
      <c r="C157" s="35"/>
      <c r="D157" s="40">
        <v>200</v>
      </c>
      <c r="E157" s="140" t="s">
        <v>1</v>
      </c>
      <c r="F157" s="86">
        <v>3.2</v>
      </c>
      <c r="G157" s="86">
        <v>3.2</v>
      </c>
      <c r="L157" s="66"/>
    </row>
    <row r="158" spans="2:12" ht="78.75" customHeight="1">
      <c r="B158" s="35"/>
      <c r="C158" s="210" t="s">
        <v>549</v>
      </c>
      <c r="D158" s="40"/>
      <c r="E158" s="140" t="s">
        <v>550</v>
      </c>
      <c r="F158" s="86">
        <f>F159</f>
        <v>30.6</v>
      </c>
      <c r="G158" s="86">
        <f>G159</f>
        <v>30.6</v>
      </c>
      <c r="L158" s="66"/>
    </row>
    <row r="159" spans="2:12" ht="38.25" customHeight="1">
      <c r="B159" s="35"/>
      <c r="C159" s="210"/>
      <c r="D159" s="40">
        <v>200</v>
      </c>
      <c r="E159" s="140" t="s">
        <v>1</v>
      </c>
      <c r="F159" s="86">
        <v>30.6</v>
      </c>
      <c r="G159" s="86">
        <v>30.6</v>
      </c>
      <c r="L159" s="66"/>
    </row>
    <row r="160" spans="2:12" ht="105.75" customHeight="1">
      <c r="B160" s="35"/>
      <c r="C160" s="210" t="s">
        <v>552</v>
      </c>
      <c r="D160" s="40"/>
      <c r="E160" s="140" t="s">
        <v>551</v>
      </c>
      <c r="F160" s="86">
        <f>F161</f>
        <v>2</v>
      </c>
      <c r="G160" s="86">
        <f>G161</f>
        <v>2</v>
      </c>
      <c r="L160" s="66"/>
    </row>
    <row r="161" spans="2:12" ht="38.25" customHeight="1">
      <c r="B161" s="35"/>
      <c r="C161" s="210"/>
      <c r="D161" s="40">
        <v>200</v>
      </c>
      <c r="E161" s="140" t="s">
        <v>1</v>
      </c>
      <c r="F161" s="86">
        <v>2</v>
      </c>
      <c r="G161" s="86">
        <v>2</v>
      </c>
      <c r="L161" s="66"/>
    </row>
    <row r="162" spans="2:7" ht="15">
      <c r="B162" s="35"/>
      <c r="C162" s="35"/>
      <c r="D162" s="35"/>
      <c r="E162" s="146" t="s">
        <v>18</v>
      </c>
      <c r="F162" s="90">
        <f>F123+F102+F98+F92+F43+F16+F109</f>
        <v>7629.9</v>
      </c>
      <c r="G162" s="90">
        <f>G123+G102+G98+G92+G43+G16+G109</f>
        <v>7494.299999999999</v>
      </c>
    </row>
    <row r="163" spans="4:7" ht="15">
      <c r="D163" s="11"/>
      <c r="E163" s="215"/>
      <c r="F163" s="216"/>
      <c r="G163" s="216"/>
    </row>
    <row r="164" spans="5:7" ht="15">
      <c r="E164" s="213" t="s">
        <v>497</v>
      </c>
      <c r="F164" s="214">
        <v>188.6</v>
      </c>
      <c r="G164" s="214">
        <v>370.4</v>
      </c>
    </row>
    <row r="165" spans="5:7" ht="15">
      <c r="E165" s="213"/>
      <c r="F165" s="214"/>
      <c r="G165" s="214"/>
    </row>
    <row r="166" spans="5:7" ht="15">
      <c r="E166" s="213" t="s">
        <v>498</v>
      </c>
      <c r="F166" s="217">
        <f>F162+F164</f>
        <v>7818.5</v>
      </c>
      <c r="G166" s="217">
        <f>G164+G162</f>
        <v>7864.699999999999</v>
      </c>
    </row>
    <row r="167" spans="5:7" ht="15">
      <c r="E167" s="213"/>
      <c r="F167" s="214"/>
      <c r="G167" s="214"/>
    </row>
    <row r="168" spans="5:7" ht="15">
      <c r="E168" s="213" t="s">
        <v>499</v>
      </c>
      <c r="F168" s="214">
        <v>7732.3</v>
      </c>
      <c r="G168" s="214">
        <v>7778.4</v>
      </c>
    </row>
    <row r="169" spans="5:7" ht="15">
      <c r="E169" s="213"/>
      <c r="F169" s="214"/>
      <c r="G169" s="214"/>
    </row>
    <row r="170" spans="5:7" ht="15">
      <c r="E170" s="213" t="s">
        <v>500</v>
      </c>
      <c r="F170" s="217">
        <f>F168-F166</f>
        <v>-86.19999999999982</v>
      </c>
      <c r="G170" s="217">
        <f>G168-G166</f>
        <v>-86.29999999999927</v>
      </c>
    </row>
    <row r="171" spans="5:7" ht="15">
      <c r="E171" s="213"/>
      <c r="F171" s="214"/>
      <c r="G171" s="214"/>
    </row>
    <row r="172" spans="5:7" ht="15">
      <c r="E172" s="213"/>
      <c r="F172" s="214"/>
      <c r="G172" s="214"/>
    </row>
    <row r="173" spans="5:7" ht="15">
      <c r="E173" s="211"/>
      <c r="F173" s="212"/>
      <c r="G173" s="212"/>
    </row>
    <row r="174" ht="15">
      <c r="F174" s="66"/>
    </row>
  </sheetData>
  <sheetProtection/>
  <mergeCells count="11">
    <mergeCell ref="D109:E109"/>
    <mergeCell ref="D123:E123"/>
    <mergeCell ref="B7:G8"/>
    <mergeCell ref="G12:G15"/>
    <mergeCell ref="C12:C15"/>
    <mergeCell ref="D12:D15"/>
    <mergeCell ref="E4:F4"/>
    <mergeCell ref="B9:E9"/>
    <mergeCell ref="E12:E15"/>
    <mergeCell ref="F12:F15"/>
    <mergeCell ref="B12:B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15.375" style="0" customWidth="1"/>
    <col min="2" max="2" width="41.875" style="0" customWidth="1"/>
    <col min="3" max="3" width="15.875" style="0" customWidth="1"/>
    <col min="4" max="4" width="14.25390625" style="0" customWidth="1"/>
    <col min="5" max="5" width="14.875" style="0" customWidth="1"/>
    <col min="6" max="6" width="12.875" style="0" customWidth="1"/>
    <col min="7" max="7" width="11.375" style="0" customWidth="1"/>
  </cols>
  <sheetData>
    <row r="1" spans="2:4" ht="80.25" customHeight="1">
      <c r="B1" s="246" t="s">
        <v>408</v>
      </c>
      <c r="C1" s="246"/>
      <c r="D1" s="246"/>
    </row>
    <row r="4" spans="1:4" ht="48" customHeight="1">
      <c r="A4" s="244" t="s">
        <v>508</v>
      </c>
      <c r="B4" s="245"/>
      <c r="C4" s="245"/>
      <c r="D4" s="245"/>
    </row>
    <row r="6" spans="1:4" ht="104.25" customHeight="1">
      <c r="A6" s="6" t="s">
        <v>35</v>
      </c>
      <c r="B6" s="6" t="s">
        <v>181</v>
      </c>
      <c r="C6" s="6" t="s">
        <v>351</v>
      </c>
      <c r="D6" s="6" t="s">
        <v>343</v>
      </c>
    </row>
    <row r="7" spans="1:4" ht="22.5" customHeight="1">
      <c r="A7" s="242" t="s">
        <v>36</v>
      </c>
      <c r="B7" s="77" t="s">
        <v>182</v>
      </c>
      <c r="C7" s="77"/>
      <c r="D7" s="243">
        <f>D9+D10+D11</f>
        <v>772.5</v>
      </c>
    </row>
    <row r="8" spans="1:4" ht="47.25" customHeight="1">
      <c r="A8" s="242"/>
      <c r="B8" s="77" t="s">
        <v>183</v>
      </c>
      <c r="C8" s="77"/>
      <c r="D8" s="242"/>
    </row>
    <row r="9" spans="1:4" ht="60">
      <c r="A9" s="6" t="s">
        <v>184</v>
      </c>
      <c r="B9" s="77" t="s">
        <v>187</v>
      </c>
      <c r="C9" s="77" t="s">
        <v>509</v>
      </c>
      <c r="D9" s="98">
        <v>574.5</v>
      </c>
    </row>
    <row r="10" spans="1:4" ht="55.5" customHeight="1">
      <c r="A10" s="88" t="s">
        <v>189</v>
      </c>
      <c r="B10" s="77" t="s">
        <v>185</v>
      </c>
      <c r="C10" s="77" t="s">
        <v>510</v>
      </c>
      <c r="D10" s="87">
        <v>198</v>
      </c>
    </row>
    <row r="11" spans="1:4" ht="29.25" customHeight="1" hidden="1">
      <c r="A11" s="88" t="s">
        <v>372</v>
      </c>
      <c r="B11" s="77" t="s">
        <v>369</v>
      </c>
      <c r="C11" s="77" t="s">
        <v>373</v>
      </c>
      <c r="D11" s="87">
        <v>0</v>
      </c>
    </row>
    <row r="12" spans="1:4" ht="15" customHeight="1">
      <c r="A12" s="6"/>
      <c r="B12" s="77" t="s">
        <v>186</v>
      </c>
      <c r="C12" s="77"/>
      <c r="D12" s="89">
        <f>D7</f>
        <v>772.5</v>
      </c>
    </row>
  </sheetData>
  <sheetProtection/>
  <mergeCells count="4">
    <mergeCell ref="A7:A8"/>
    <mergeCell ref="D7:D8"/>
    <mergeCell ref="A4:D4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PageLayoutView="0" workbookViewId="0" topLeftCell="A7">
      <selection activeCell="G14" sqref="G13:G14"/>
    </sheetView>
  </sheetViews>
  <sheetFormatPr defaultColWidth="9.00390625" defaultRowHeight="12.75"/>
  <cols>
    <col min="1" max="1" width="6.125" style="0" customWidth="1"/>
    <col min="2" max="2" width="37.125" style="0" customWidth="1"/>
    <col min="3" max="3" width="19.375" style="0" customWidth="1"/>
    <col min="4" max="4" width="12.875" style="0" customWidth="1"/>
    <col min="5" max="5" width="12.125" style="0" customWidth="1"/>
    <col min="6" max="6" width="12.875" style="0" customWidth="1"/>
    <col min="7" max="7" width="11.375" style="0" customWidth="1"/>
  </cols>
  <sheetData>
    <row r="1" spans="2:5" ht="63.75" customHeight="1">
      <c r="B1" s="249" t="s">
        <v>460</v>
      </c>
      <c r="C1" s="249"/>
      <c r="D1" s="249"/>
      <c r="E1" s="249"/>
    </row>
    <row r="6" spans="1:5" ht="48.75" customHeight="1">
      <c r="A6" s="247" t="s">
        <v>511</v>
      </c>
      <c r="B6" s="247"/>
      <c r="C6" s="247"/>
      <c r="D6" s="247"/>
      <c r="E6" s="247"/>
    </row>
    <row r="8" spans="1:5" ht="68.25" customHeight="1">
      <c r="A8" s="6" t="s">
        <v>35</v>
      </c>
      <c r="B8" s="6" t="s">
        <v>181</v>
      </c>
      <c r="C8" s="6" t="s">
        <v>351</v>
      </c>
      <c r="D8" s="6" t="s">
        <v>409</v>
      </c>
      <c r="E8" s="6" t="s">
        <v>512</v>
      </c>
    </row>
    <row r="9" spans="1:5" ht="27" customHeight="1">
      <c r="A9" s="242" t="s">
        <v>36</v>
      </c>
      <c r="B9" s="77" t="s">
        <v>182</v>
      </c>
      <c r="C9" s="77"/>
      <c r="D9" s="243">
        <f>D11+D12+D13+D14</f>
        <v>998.6</v>
      </c>
      <c r="E9" s="248">
        <f>E11+E12+E13+E14</f>
        <v>830.5</v>
      </c>
    </row>
    <row r="10" spans="1:5" ht="39" customHeight="1">
      <c r="A10" s="242"/>
      <c r="B10" s="77" t="s">
        <v>183</v>
      </c>
      <c r="C10" s="77"/>
      <c r="D10" s="242"/>
      <c r="E10" s="248"/>
    </row>
    <row r="11" spans="1:5" ht="67.5" customHeight="1">
      <c r="A11" s="6" t="s">
        <v>184</v>
      </c>
      <c r="B11" s="77" t="s">
        <v>187</v>
      </c>
      <c r="C11" s="77" t="s">
        <v>509</v>
      </c>
      <c r="D11" s="87">
        <v>798.6</v>
      </c>
      <c r="E11" s="86">
        <v>830.5</v>
      </c>
    </row>
    <row r="12" spans="1:5" ht="46.5" customHeight="1" hidden="1">
      <c r="A12" s="88" t="s">
        <v>188</v>
      </c>
      <c r="B12" s="77" t="s">
        <v>185</v>
      </c>
      <c r="C12" s="77"/>
      <c r="D12" s="87">
        <v>0</v>
      </c>
      <c r="E12" s="86">
        <v>0</v>
      </c>
    </row>
    <row r="13" spans="1:5" ht="45">
      <c r="A13" s="88" t="s">
        <v>188</v>
      </c>
      <c r="B13" s="77" t="s">
        <v>456</v>
      </c>
      <c r="C13" s="77" t="s">
        <v>554</v>
      </c>
      <c r="D13" s="87">
        <v>180</v>
      </c>
      <c r="E13" s="86">
        <v>0</v>
      </c>
    </row>
    <row r="14" spans="1:5" ht="75">
      <c r="A14" s="88" t="s">
        <v>372</v>
      </c>
      <c r="B14" s="77" t="s">
        <v>452</v>
      </c>
      <c r="C14" s="77" t="s">
        <v>553</v>
      </c>
      <c r="D14" s="87">
        <v>20</v>
      </c>
      <c r="E14" s="86">
        <v>0</v>
      </c>
    </row>
    <row r="15" spans="1:5" ht="15">
      <c r="A15" s="6"/>
      <c r="B15" s="77" t="s">
        <v>186</v>
      </c>
      <c r="C15" s="77"/>
      <c r="D15" s="89">
        <f>D9</f>
        <v>998.6</v>
      </c>
      <c r="E15" s="90">
        <f>E9</f>
        <v>830.5</v>
      </c>
    </row>
  </sheetData>
  <sheetProtection/>
  <mergeCells count="5">
    <mergeCell ref="A9:A10"/>
    <mergeCell ref="D9:D10"/>
    <mergeCell ref="A6:E6"/>
    <mergeCell ref="E9:E10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1"/>
  <sheetViews>
    <sheetView zoomScalePageLayoutView="0" workbookViewId="0" topLeftCell="B148">
      <selection activeCell="D151" sqref="D151"/>
    </sheetView>
  </sheetViews>
  <sheetFormatPr defaultColWidth="9.00390625" defaultRowHeight="12.75"/>
  <cols>
    <col min="1" max="1" width="11.75390625" style="11" hidden="1" customWidth="1"/>
    <col min="2" max="2" width="25.25390625" style="11" customWidth="1"/>
    <col min="3" max="3" width="10.875" style="11" customWidth="1"/>
    <col min="4" max="4" width="45.875" style="30" customWidth="1"/>
    <col min="5" max="5" width="12.875" style="0" customWidth="1"/>
    <col min="6" max="6" width="11.375" style="0" customWidth="1"/>
  </cols>
  <sheetData>
    <row r="1" spans="3:5" ht="15">
      <c r="C1" s="4"/>
      <c r="D1" s="9"/>
      <c r="E1" s="13" t="s">
        <v>292</v>
      </c>
    </row>
    <row r="2" spans="3:5" ht="15">
      <c r="C2" s="4"/>
      <c r="D2" s="9"/>
      <c r="E2" s="13" t="s">
        <v>384</v>
      </c>
    </row>
    <row r="3" spans="3:5" ht="15">
      <c r="C3" s="4"/>
      <c r="D3" s="9"/>
      <c r="E3" s="13" t="s">
        <v>68</v>
      </c>
    </row>
    <row r="4" spans="4:5" ht="11.25" customHeight="1">
      <c r="D4" s="218"/>
      <c r="E4" s="218"/>
    </row>
    <row r="5" ht="15" hidden="1"/>
    <row r="6" ht="15" hidden="1">
      <c r="A6" s="11" t="s">
        <v>289</v>
      </c>
    </row>
    <row r="7" spans="1:4" ht="14.25" customHeight="1">
      <c r="A7" s="229" t="s">
        <v>489</v>
      </c>
      <c r="B7" s="229"/>
      <c r="C7" s="229"/>
      <c r="D7" s="229"/>
    </row>
    <row r="8" spans="1:4" ht="46.5" customHeight="1">
      <c r="A8" s="229"/>
      <c r="B8" s="229"/>
      <c r="C8" s="229"/>
      <c r="D8" s="229"/>
    </row>
    <row r="9" spans="1:4" ht="1.5" customHeight="1">
      <c r="A9" s="236"/>
      <c r="B9" s="236"/>
      <c r="C9" s="236"/>
      <c r="D9" s="236"/>
    </row>
    <row r="10" spans="1:4" ht="15" hidden="1">
      <c r="A10" s="31"/>
      <c r="B10" s="31"/>
      <c r="C10" s="31" t="s">
        <v>290</v>
      </c>
      <c r="D10" s="32"/>
    </row>
    <row r="11" spans="1:5" ht="15" customHeight="1">
      <c r="A11" s="31"/>
      <c r="B11" s="31"/>
      <c r="C11" s="31"/>
      <c r="D11" s="32"/>
      <c r="E11" t="s">
        <v>20</v>
      </c>
    </row>
    <row r="12" spans="1:5" ht="12.75" customHeight="1">
      <c r="A12" s="233" t="s">
        <v>6</v>
      </c>
      <c r="B12" s="233" t="s">
        <v>7</v>
      </c>
      <c r="C12" s="233" t="s">
        <v>8</v>
      </c>
      <c r="D12" s="250" t="s">
        <v>26</v>
      </c>
      <c r="E12" s="230" t="s">
        <v>337</v>
      </c>
    </row>
    <row r="13" spans="1:5" ht="12.75" customHeight="1">
      <c r="A13" s="234"/>
      <c r="B13" s="234"/>
      <c r="C13" s="234"/>
      <c r="D13" s="251"/>
      <c r="E13" s="231"/>
    </row>
    <row r="14" spans="1:5" ht="6.75" customHeight="1">
      <c r="A14" s="234"/>
      <c r="B14" s="234"/>
      <c r="C14" s="234"/>
      <c r="D14" s="251"/>
      <c r="E14" s="231"/>
    </row>
    <row r="15" spans="1:5" ht="1.5" customHeight="1" hidden="1">
      <c r="A15" s="234"/>
      <c r="B15" s="234"/>
      <c r="C15" s="234"/>
      <c r="D15" s="251"/>
      <c r="E15" s="232"/>
    </row>
    <row r="16" spans="1:7" ht="46.5" customHeight="1">
      <c r="A16" s="72"/>
      <c r="B16" s="43" t="s">
        <v>190</v>
      </c>
      <c r="C16" s="71"/>
      <c r="D16" s="126" t="s">
        <v>308</v>
      </c>
      <c r="E16" s="152">
        <f>E17+E20+E33+E38+E41+E44</f>
        <v>1636.8999999999999</v>
      </c>
      <c r="F16" s="66"/>
      <c r="G16" s="66"/>
    </row>
    <row r="17" spans="1:5" ht="44.25" customHeight="1">
      <c r="A17" s="72"/>
      <c r="B17" s="82" t="s">
        <v>191</v>
      </c>
      <c r="C17" s="82"/>
      <c r="D17" s="127" t="s">
        <v>170</v>
      </c>
      <c r="E17" s="86">
        <f>E18</f>
        <v>1492.1</v>
      </c>
    </row>
    <row r="18" spans="1:5" ht="45.75" customHeight="1">
      <c r="A18" s="72"/>
      <c r="B18" s="97" t="s">
        <v>193</v>
      </c>
      <c r="C18" s="82"/>
      <c r="D18" s="128" t="s">
        <v>413</v>
      </c>
      <c r="E18" s="86">
        <f>E19</f>
        <v>1492.1</v>
      </c>
    </row>
    <row r="19" spans="1:5" ht="30" customHeight="1">
      <c r="A19" s="72"/>
      <c r="B19" s="46"/>
      <c r="C19" s="46" t="s">
        <v>16</v>
      </c>
      <c r="D19" s="130" t="s">
        <v>171</v>
      </c>
      <c r="E19" s="162">
        <v>1492.1</v>
      </c>
    </row>
    <row r="20" spans="1:9" ht="46.5" customHeight="1">
      <c r="A20" s="72"/>
      <c r="B20" s="46" t="s">
        <v>192</v>
      </c>
      <c r="C20" s="46"/>
      <c r="D20" s="131" t="s">
        <v>201</v>
      </c>
      <c r="E20" s="86">
        <f>E21+E23+E25+E31</f>
        <v>91.3</v>
      </c>
      <c r="G20" s="66"/>
      <c r="I20" s="66"/>
    </row>
    <row r="21" spans="1:7" ht="28.5" customHeight="1">
      <c r="A21" s="72"/>
      <c r="B21" s="44" t="s">
        <v>194</v>
      </c>
      <c r="C21" s="44"/>
      <c r="D21" s="132" t="s">
        <v>336</v>
      </c>
      <c r="E21" s="86">
        <f>E22</f>
        <v>32</v>
      </c>
      <c r="G21" s="66"/>
    </row>
    <row r="22" spans="1:7" ht="30" customHeight="1">
      <c r="A22" s="72"/>
      <c r="B22" s="44"/>
      <c r="C22" s="44" t="s">
        <v>16</v>
      </c>
      <c r="D22" s="163" t="s">
        <v>171</v>
      </c>
      <c r="E22" s="162">
        <v>32</v>
      </c>
      <c r="G22" s="66"/>
    </row>
    <row r="23" spans="1:7" ht="20.25" customHeight="1">
      <c r="A23" s="72"/>
      <c r="B23" s="70" t="s">
        <v>195</v>
      </c>
      <c r="C23" s="70"/>
      <c r="D23" s="134" t="s">
        <v>335</v>
      </c>
      <c r="E23" s="86">
        <f>E24</f>
        <v>18.3</v>
      </c>
      <c r="G23" s="66"/>
    </row>
    <row r="24" spans="1:7" ht="31.5" customHeight="1">
      <c r="A24" s="72"/>
      <c r="B24" s="70"/>
      <c r="C24" s="44" t="s">
        <v>16</v>
      </c>
      <c r="D24" s="194" t="s">
        <v>171</v>
      </c>
      <c r="E24" s="162">
        <v>18.3</v>
      </c>
      <c r="G24" s="66"/>
    </row>
    <row r="25" spans="1:5" ht="28.5" customHeight="1">
      <c r="A25" s="72"/>
      <c r="B25" s="44" t="s">
        <v>196</v>
      </c>
      <c r="C25" s="44"/>
      <c r="D25" s="132" t="s">
        <v>334</v>
      </c>
      <c r="E25" s="122">
        <f>E26</f>
        <v>41</v>
      </c>
    </row>
    <row r="26" spans="1:5" ht="30.75" customHeight="1">
      <c r="A26" s="72"/>
      <c r="B26" s="44"/>
      <c r="C26" s="44" t="s">
        <v>16</v>
      </c>
      <c r="D26" s="133" t="s">
        <v>171</v>
      </c>
      <c r="E26" s="206">
        <v>41</v>
      </c>
    </row>
    <row r="27" spans="1:5" ht="30" hidden="1">
      <c r="A27" s="72"/>
      <c r="B27" s="44" t="s">
        <v>194</v>
      </c>
      <c r="C27" s="44"/>
      <c r="D27" s="132" t="s">
        <v>336</v>
      </c>
      <c r="E27" s="122">
        <f>E28</f>
        <v>0</v>
      </c>
    </row>
    <row r="28" spans="1:5" ht="30" hidden="1">
      <c r="A28" s="72"/>
      <c r="B28" s="44"/>
      <c r="C28" s="44" t="s">
        <v>16</v>
      </c>
      <c r="D28" s="133" t="s">
        <v>171</v>
      </c>
      <c r="E28" s="115">
        <v>0</v>
      </c>
    </row>
    <row r="29" spans="1:5" ht="15" hidden="1">
      <c r="A29" s="72"/>
      <c r="B29" s="70" t="s">
        <v>195</v>
      </c>
      <c r="C29" s="70"/>
      <c r="D29" s="134" t="s">
        <v>335</v>
      </c>
      <c r="E29" s="123">
        <f>E30</f>
        <v>0</v>
      </c>
    </row>
    <row r="30" spans="1:5" ht="30" hidden="1">
      <c r="A30" s="72"/>
      <c r="B30" s="70"/>
      <c r="C30" s="44" t="s">
        <v>16</v>
      </c>
      <c r="D30" s="133" t="s">
        <v>171</v>
      </c>
      <c r="E30" s="115">
        <v>0</v>
      </c>
    </row>
    <row r="31" spans="1:5" ht="30" hidden="1">
      <c r="A31" s="72"/>
      <c r="B31" s="44" t="s">
        <v>197</v>
      </c>
      <c r="C31" s="44"/>
      <c r="D31" s="132" t="s">
        <v>377</v>
      </c>
      <c r="E31" s="125">
        <f>E32</f>
        <v>0</v>
      </c>
    </row>
    <row r="32" spans="1:5" ht="42" customHeight="1" hidden="1">
      <c r="A32" s="72"/>
      <c r="B32" s="44"/>
      <c r="C32" s="44" t="s">
        <v>16</v>
      </c>
      <c r="D32" s="133" t="s">
        <v>171</v>
      </c>
      <c r="E32" s="125">
        <v>0</v>
      </c>
    </row>
    <row r="33" spans="1:5" ht="29.25" customHeight="1">
      <c r="A33" s="72"/>
      <c r="B33" s="44" t="s">
        <v>298</v>
      </c>
      <c r="C33" s="44"/>
      <c r="D33" s="136" t="s">
        <v>332</v>
      </c>
      <c r="E33" s="125">
        <f>E34+E36</f>
        <v>3</v>
      </c>
    </row>
    <row r="34" spans="1:5" ht="31.5" customHeight="1" hidden="1">
      <c r="A34" s="72"/>
      <c r="B34" s="35" t="s">
        <v>302</v>
      </c>
      <c r="C34" s="35"/>
      <c r="D34" s="135" t="s">
        <v>333</v>
      </c>
      <c r="E34" s="125">
        <f>E35</f>
        <v>0</v>
      </c>
    </row>
    <row r="35" spans="1:5" ht="29.25" customHeight="1" hidden="1">
      <c r="A35" s="72"/>
      <c r="B35" s="35"/>
      <c r="C35" s="44" t="s">
        <v>16</v>
      </c>
      <c r="D35" s="133" t="s">
        <v>171</v>
      </c>
      <c r="E35" s="125">
        <v>0</v>
      </c>
    </row>
    <row r="36" spans="1:5" ht="49.5" customHeight="1">
      <c r="A36" s="72"/>
      <c r="B36" s="35" t="s">
        <v>347</v>
      </c>
      <c r="C36" s="44"/>
      <c r="D36" s="136" t="s">
        <v>331</v>
      </c>
      <c r="E36" s="125">
        <f>E37</f>
        <v>3</v>
      </c>
    </row>
    <row r="37" spans="1:5" ht="29.25" customHeight="1">
      <c r="A37" s="72"/>
      <c r="B37" s="35"/>
      <c r="C37" s="44" t="s">
        <v>16</v>
      </c>
      <c r="D37" s="133" t="s">
        <v>1</v>
      </c>
      <c r="E37" s="207">
        <v>3</v>
      </c>
    </row>
    <row r="38" spans="1:5" ht="45">
      <c r="A38" s="72"/>
      <c r="B38" s="44" t="s">
        <v>422</v>
      </c>
      <c r="C38" s="44"/>
      <c r="D38" s="136" t="s">
        <v>423</v>
      </c>
      <c r="E38" s="125">
        <f>E39</f>
        <v>20</v>
      </c>
    </row>
    <row r="39" spans="1:5" ht="30">
      <c r="A39" s="72"/>
      <c r="B39" s="44" t="s">
        <v>425</v>
      </c>
      <c r="C39" s="44"/>
      <c r="D39" s="136" t="s">
        <v>424</v>
      </c>
      <c r="E39" s="125">
        <f>E40</f>
        <v>20</v>
      </c>
    </row>
    <row r="40" spans="1:5" ht="30">
      <c r="A40" s="72"/>
      <c r="B40" s="44"/>
      <c r="C40" s="44" t="s">
        <v>16</v>
      </c>
      <c r="D40" s="133" t="s">
        <v>171</v>
      </c>
      <c r="E40" s="207">
        <v>20</v>
      </c>
    </row>
    <row r="41" spans="1:5" ht="32.25" customHeight="1">
      <c r="A41" s="72"/>
      <c r="B41" s="44" t="s">
        <v>325</v>
      </c>
      <c r="C41" s="44"/>
      <c r="D41" s="136" t="s">
        <v>326</v>
      </c>
      <c r="E41" s="115">
        <f>E42</f>
        <v>10.5</v>
      </c>
    </row>
    <row r="42" spans="1:5" ht="106.5" customHeight="1">
      <c r="A42" s="72"/>
      <c r="B42" s="97" t="s">
        <v>547</v>
      </c>
      <c r="C42" s="44"/>
      <c r="D42" s="128" t="s">
        <v>548</v>
      </c>
      <c r="E42" s="115">
        <f>E43</f>
        <v>10.5</v>
      </c>
    </row>
    <row r="43" spans="1:5" ht="32.25" customHeight="1">
      <c r="A43" s="72"/>
      <c r="B43" s="46"/>
      <c r="C43" s="46" t="s">
        <v>329</v>
      </c>
      <c r="D43" s="130" t="s">
        <v>330</v>
      </c>
      <c r="E43" s="206">
        <v>10.5</v>
      </c>
    </row>
    <row r="44" spans="1:5" ht="45" customHeight="1">
      <c r="A44" s="72"/>
      <c r="B44" s="44" t="s">
        <v>439</v>
      </c>
      <c r="C44" s="44"/>
      <c r="D44" s="136" t="s">
        <v>414</v>
      </c>
      <c r="E44" s="125">
        <f>E45</f>
        <v>20</v>
      </c>
    </row>
    <row r="45" spans="1:5" ht="60">
      <c r="A45" s="72"/>
      <c r="B45" s="44" t="s">
        <v>440</v>
      </c>
      <c r="C45" s="44"/>
      <c r="D45" s="136" t="s">
        <v>415</v>
      </c>
      <c r="E45" s="125">
        <f>E46</f>
        <v>20</v>
      </c>
    </row>
    <row r="46" spans="1:5" ht="38.25" customHeight="1">
      <c r="A46" s="72"/>
      <c r="B46" s="44"/>
      <c r="C46" s="44" t="s">
        <v>16</v>
      </c>
      <c r="D46" s="133" t="s">
        <v>171</v>
      </c>
      <c r="E46" s="207">
        <v>20</v>
      </c>
    </row>
    <row r="47" spans="1:5" ht="42.75" customHeight="1">
      <c r="A47" s="72"/>
      <c r="B47" s="73" t="s">
        <v>198</v>
      </c>
      <c r="C47" s="74"/>
      <c r="D47" s="138" t="s">
        <v>117</v>
      </c>
      <c r="E47" s="152">
        <f>E48+E64+E76+E68+E79+E92+E85</f>
        <v>1805.9</v>
      </c>
    </row>
    <row r="48" spans="1:5" ht="58.5" customHeight="1">
      <c r="A48" s="72"/>
      <c r="B48" s="70" t="s">
        <v>234</v>
      </c>
      <c r="C48" s="82"/>
      <c r="D48" s="139" t="s">
        <v>235</v>
      </c>
      <c r="E48" s="86">
        <f>E49+E56+E52+E54</f>
        <v>772.5</v>
      </c>
    </row>
    <row r="49" spans="1:5" ht="56.25" customHeight="1">
      <c r="A49" s="72"/>
      <c r="B49" s="70" t="s">
        <v>236</v>
      </c>
      <c r="C49" s="82"/>
      <c r="D49" s="33" t="s">
        <v>304</v>
      </c>
      <c r="E49" s="86">
        <f>E50</f>
        <v>574.5</v>
      </c>
    </row>
    <row r="50" spans="1:5" ht="42.75" customHeight="1">
      <c r="A50" s="72"/>
      <c r="B50" s="83"/>
      <c r="C50" s="82" t="s">
        <v>168</v>
      </c>
      <c r="D50" s="129" t="s">
        <v>172</v>
      </c>
      <c r="E50" s="162">
        <f>E51</f>
        <v>574.5</v>
      </c>
    </row>
    <row r="51" spans="1:8" ht="20.25" customHeight="1">
      <c r="A51" s="72"/>
      <c r="B51" s="83"/>
      <c r="C51" s="82" t="s">
        <v>174</v>
      </c>
      <c r="D51" s="129" t="s">
        <v>173</v>
      </c>
      <c r="E51" s="86">
        <v>574.5</v>
      </c>
      <c r="H51" s="66"/>
    </row>
    <row r="52" spans="1:8" ht="45" hidden="1">
      <c r="A52" s="72"/>
      <c r="B52" s="70" t="s">
        <v>374</v>
      </c>
      <c r="C52" s="82"/>
      <c r="D52" s="128" t="s">
        <v>376</v>
      </c>
      <c r="E52" s="86">
        <f>E53</f>
        <v>0</v>
      </c>
      <c r="F52" s="66"/>
      <c r="H52" s="66"/>
    </row>
    <row r="53" spans="1:8" ht="45" hidden="1">
      <c r="A53" s="72"/>
      <c r="C53" s="40" t="s">
        <v>16</v>
      </c>
      <c r="D53" s="140" t="s">
        <v>1</v>
      </c>
      <c r="E53" s="86">
        <v>0</v>
      </c>
      <c r="H53" s="66"/>
    </row>
    <row r="54" spans="1:8" ht="30" hidden="1">
      <c r="A54" s="72"/>
      <c r="B54" s="70" t="s">
        <v>370</v>
      </c>
      <c r="C54" s="82"/>
      <c r="D54" s="129" t="s">
        <v>375</v>
      </c>
      <c r="E54" s="86">
        <f>E55</f>
        <v>0</v>
      </c>
      <c r="H54" s="66"/>
    </row>
    <row r="55" spans="1:8" ht="45" hidden="1">
      <c r="A55" s="72"/>
      <c r="B55" s="83"/>
      <c r="C55" s="40" t="s">
        <v>16</v>
      </c>
      <c r="D55" s="140" t="s">
        <v>1</v>
      </c>
      <c r="E55" s="86">
        <v>0</v>
      </c>
      <c r="H55" s="66"/>
    </row>
    <row r="56" spans="1:5" ht="30">
      <c r="A56" s="72"/>
      <c r="B56" s="36" t="s">
        <v>237</v>
      </c>
      <c r="C56" s="40"/>
      <c r="D56" s="129" t="s">
        <v>185</v>
      </c>
      <c r="E56" s="86">
        <f>E57</f>
        <v>198</v>
      </c>
    </row>
    <row r="57" spans="1:5" ht="32.25" customHeight="1">
      <c r="A57" s="72"/>
      <c r="B57" s="36"/>
      <c r="C57" s="40" t="s">
        <v>16</v>
      </c>
      <c r="D57" s="140" t="s">
        <v>1</v>
      </c>
      <c r="E57" s="162">
        <v>198</v>
      </c>
    </row>
    <row r="58" spans="1:5" ht="29.25" customHeight="1" hidden="1">
      <c r="A58" s="72"/>
      <c r="B58" s="36"/>
      <c r="C58" s="40"/>
      <c r="D58" s="140" t="s">
        <v>165</v>
      </c>
      <c r="E58" s="86"/>
    </row>
    <row r="59" spans="1:5" ht="30" customHeight="1" hidden="1">
      <c r="A59" s="72"/>
      <c r="B59" s="36"/>
      <c r="C59" s="40" t="s">
        <v>16</v>
      </c>
      <c r="D59" s="140" t="s">
        <v>1</v>
      </c>
      <c r="E59" s="86"/>
    </row>
    <row r="60" spans="1:5" ht="30" hidden="1">
      <c r="A60" s="72"/>
      <c r="B60" s="36" t="s">
        <v>132</v>
      </c>
      <c r="C60" s="40"/>
      <c r="D60" s="140" t="s">
        <v>133</v>
      </c>
      <c r="E60" s="86"/>
    </row>
    <row r="61" spans="1:5" ht="45" hidden="1">
      <c r="A61" s="72"/>
      <c r="B61" s="36"/>
      <c r="C61" s="40" t="s">
        <v>16</v>
      </c>
      <c r="D61" s="140" t="s">
        <v>1</v>
      </c>
      <c r="E61" s="86"/>
    </row>
    <row r="62" spans="1:5" ht="45" hidden="1">
      <c r="A62" s="72"/>
      <c r="B62" s="44" t="s">
        <v>166</v>
      </c>
      <c r="C62" s="44"/>
      <c r="D62" s="129" t="s">
        <v>167</v>
      </c>
      <c r="E62" s="86"/>
    </row>
    <row r="63" spans="1:5" ht="45" hidden="1">
      <c r="A63" s="72"/>
      <c r="B63" s="44"/>
      <c r="C63" s="44">
        <v>200</v>
      </c>
      <c r="D63" s="140" t="s">
        <v>1</v>
      </c>
      <c r="E63" s="86"/>
    </row>
    <row r="64" spans="1:5" ht="32.25" customHeight="1">
      <c r="A64" s="72"/>
      <c r="B64" s="70" t="s">
        <v>296</v>
      </c>
      <c r="C64" s="82"/>
      <c r="D64" s="33" t="s">
        <v>293</v>
      </c>
      <c r="E64" s="121">
        <f>E65</f>
        <v>212.4</v>
      </c>
    </row>
    <row r="65" spans="1:5" ht="30.75" customHeight="1">
      <c r="A65" s="72"/>
      <c r="B65" s="70" t="s">
        <v>303</v>
      </c>
      <c r="C65" s="82"/>
      <c r="D65" s="129" t="s">
        <v>297</v>
      </c>
      <c r="E65" s="121">
        <f>E66</f>
        <v>212.4</v>
      </c>
    </row>
    <row r="66" spans="1:5" ht="30" customHeight="1">
      <c r="A66" s="72"/>
      <c r="B66" s="83"/>
      <c r="C66" s="40" t="s">
        <v>168</v>
      </c>
      <c r="D66" s="129" t="s">
        <v>172</v>
      </c>
      <c r="E66" s="208">
        <v>212.4</v>
      </c>
    </row>
    <row r="67" spans="1:5" ht="15" hidden="1">
      <c r="A67" s="72"/>
      <c r="B67" s="83"/>
      <c r="C67" s="82" t="s">
        <v>174</v>
      </c>
      <c r="D67" s="33" t="s">
        <v>173</v>
      </c>
      <c r="E67" s="121">
        <v>212.5</v>
      </c>
    </row>
    <row r="68" spans="1:5" ht="29.25" customHeight="1">
      <c r="A68" s="72"/>
      <c r="B68" s="70" t="s">
        <v>344</v>
      </c>
      <c r="C68" s="82"/>
      <c r="D68" s="129" t="s">
        <v>313</v>
      </c>
      <c r="E68" s="121">
        <f>E69+E72+E74</f>
        <v>139</v>
      </c>
    </row>
    <row r="69" spans="1:5" ht="30">
      <c r="A69" s="72"/>
      <c r="B69" s="70" t="s">
        <v>348</v>
      </c>
      <c r="C69" s="82"/>
      <c r="D69" s="129" t="s">
        <v>314</v>
      </c>
      <c r="E69" s="121">
        <f>E70</f>
        <v>109</v>
      </c>
    </row>
    <row r="70" spans="1:5" ht="45">
      <c r="A70" s="72"/>
      <c r="B70" s="70"/>
      <c r="C70" s="40" t="s">
        <v>168</v>
      </c>
      <c r="D70" s="140" t="s">
        <v>1</v>
      </c>
      <c r="E70" s="121">
        <f>E71</f>
        <v>109</v>
      </c>
    </row>
    <row r="71" spans="1:5" ht="15">
      <c r="A71" s="72"/>
      <c r="B71" s="70"/>
      <c r="C71" s="82" t="s">
        <v>174</v>
      </c>
      <c r="D71" s="33" t="s">
        <v>173</v>
      </c>
      <c r="E71" s="121">
        <v>109</v>
      </c>
    </row>
    <row r="72" spans="1:5" ht="22.5" customHeight="1">
      <c r="A72" s="72"/>
      <c r="B72" s="70" t="s">
        <v>349</v>
      </c>
      <c r="C72" s="40"/>
      <c r="D72" s="140" t="s">
        <v>315</v>
      </c>
      <c r="E72" s="121">
        <f>E73</f>
        <v>30</v>
      </c>
    </row>
    <row r="73" spans="1:5" ht="33" customHeight="1">
      <c r="A73" s="72"/>
      <c r="B73" s="70"/>
      <c r="C73" s="40" t="s">
        <v>16</v>
      </c>
      <c r="D73" s="140" t="s">
        <v>1</v>
      </c>
      <c r="E73" s="208">
        <v>30</v>
      </c>
    </row>
    <row r="74" spans="1:5" ht="21.75" customHeight="1" hidden="1">
      <c r="A74" s="72"/>
      <c r="B74" s="70" t="s">
        <v>350</v>
      </c>
      <c r="C74" s="40"/>
      <c r="D74" s="140" t="s">
        <v>345</v>
      </c>
      <c r="E74" s="121">
        <f>E75</f>
        <v>0</v>
      </c>
    </row>
    <row r="75" spans="1:5" ht="45" hidden="1">
      <c r="A75" s="72"/>
      <c r="B75" s="70"/>
      <c r="C75" s="40" t="s">
        <v>16</v>
      </c>
      <c r="D75" s="140" t="s">
        <v>1</v>
      </c>
      <c r="E75" s="121">
        <v>0</v>
      </c>
    </row>
    <row r="76" spans="1:5" ht="60" hidden="1">
      <c r="A76" s="72"/>
      <c r="B76" s="70" t="s">
        <v>420</v>
      </c>
      <c r="C76" s="82"/>
      <c r="D76" s="201" t="s">
        <v>418</v>
      </c>
      <c r="E76" s="124">
        <f>E77</f>
        <v>0</v>
      </c>
    </row>
    <row r="77" spans="1:5" ht="30" hidden="1">
      <c r="A77" s="72"/>
      <c r="B77" s="70" t="s">
        <v>421</v>
      </c>
      <c r="C77" s="82"/>
      <c r="D77" s="129" t="s">
        <v>419</v>
      </c>
      <c r="E77" s="121">
        <f>E78</f>
        <v>0</v>
      </c>
    </row>
    <row r="78" spans="1:5" ht="45" hidden="1">
      <c r="A78" s="72"/>
      <c r="B78" s="70"/>
      <c r="C78" s="40" t="s">
        <v>16</v>
      </c>
      <c r="D78" s="140" t="s">
        <v>1</v>
      </c>
      <c r="E78" s="121">
        <v>0</v>
      </c>
    </row>
    <row r="79" spans="1:5" ht="47.25" customHeight="1">
      <c r="A79" s="72"/>
      <c r="B79" s="70" t="s">
        <v>426</v>
      </c>
      <c r="C79" s="40"/>
      <c r="D79" s="140" t="s">
        <v>427</v>
      </c>
      <c r="E79" s="121">
        <f>E80</f>
        <v>49.6</v>
      </c>
    </row>
    <row r="80" spans="1:5" ht="27.75" customHeight="1">
      <c r="A80" s="72"/>
      <c r="B80" s="70" t="s">
        <v>428</v>
      </c>
      <c r="C80" s="40"/>
      <c r="D80" s="140" t="s">
        <v>429</v>
      </c>
      <c r="E80" s="121">
        <f>E82+E81</f>
        <v>49.6</v>
      </c>
    </row>
    <row r="81" spans="1:5" ht="33" customHeight="1" hidden="1">
      <c r="A81" s="72"/>
      <c r="B81" s="70"/>
      <c r="C81" s="40" t="s">
        <v>16</v>
      </c>
      <c r="D81" s="140" t="s">
        <v>1</v>
      </c>
      <c r="E81" s="208">
        <v>0</v>
      </c>
    </row>
    <row r="82" spans="1:5" ht="51" customHeight="1">
      <c r="A82" s="72"/>
      <c r="B82" s="70"/>
      <c r="C82" s="40" t="s">
        <v>168</v>
      </c>
      <c r="D82" s="140" t="s">
        <v>172</v>
      </c>
      <c r="E82" s="208">
        <v>49.6</v>
      </c>
    </row>
    <row r="83" spans="1:5" ht="28.5" customHeight="1" hidden="1">
      <c r="A83" s="72"/>
      <c r="B83" s="70" t="s">
        <v>346</v>
      </c>
      <c r="C83" s="40"/>
      <c r="D83" s="158" t="s">
        <v>316</v>
      </c>
      <c r="E83" s="121"/>
    </row>
    <row r="84" spans="1:5" ht="45" hidden="1">
      <c r="A84" s="72"/>
      <c r="B84" s="70" t="s">
        <v>364</v>
      </c>
      <c r="C84" s="40"/>
      <c r="D84" s="140" t="s">
        <v>363</v>
      </c>
      <c r="E84" s="121">
        <v>0</v>
      </c>
    </row>
    <row r="85" spans="1:5" ht="30">
      <c r="A85" s="72"/>
      <c r="B85" s="97" t="s">
        <v>346</v>
      </c>
      <c r="C85" s="40"/>
      <c r="D85" s="140" t="s">
        <v>316</v>
      </c>
      <c r="E85" s="50">
        <f>E86+E88+E90</f>
        <v>193</v>
      </c>
    </row>
    <row r="86" spans="1:5" ht="18" customHeight="1">
      <c r="A86" s="72"/>
      <c r="B86" s="70" t="s">
        <v>526</v>
      </c>
      <c r="C86" s="40"/>
      <c r="D86" s="129" t="s">
        <v>527</v>
      </c>
      <c r="E86" s="50">
        <f>E87</f>
        <v>110.9</v>
      </c>
    </row>
    <row r="87" spans="1:5" ht="30.75" customHeight="1">
      <c r="A87" s="72"/>
      <c r="B87" s="70"/>
      <c r="C87" s="40" t="s">
        <v>16</v>
      </c>
      <c r="D87" s="140" t="s">
        <v>1</v>
      </c>
      <c r="E87" s="209">
        <v>110.9</v>
      </c>
    </row>
    <row r="88" spans="1:5" ht="46.5" customHeight="1" hidden="1">
      <c r="A88" s="72"/>
      <c r="B88" s="70" t="s">
        <v>364</v>
      </c>
      <c r="C88" s="40"/>
      <c r="D88" s="140" t="s">
        <v>490</v>
      </c>
      <c r="E88" s="50">
        <f>E89</f>
        <v>0</v>
      </c>
    </row>
    <row r="89" spans="1:5" ht="45" hidden="1">
      <c r="A89" s="72"/>
      <c r="B89" s="70"/>
      <c r="C89" s="40" t="s">
        <v>16</v>
      </c>
      <c r="D89" s="140" t="s">
        <v>1</v>
      </c>
      <c r="E89" s="209">
        <v>0</v>
      </c>
    </row>
    <row r="90" spans="1:5" ht="23.25" customHeight="1">
      <c r="A90" s="72"/>
      <c r="B90" s="70" t="s">
        <v>492</v>
      </c>
      <c r="C90" s="40"/>
      <c r="D90" s="129" t="s">
        <v>491</v>
      </c>
      <c r="E90" s="50">
        <f>E91</f>
        <v>82.1</v>
      </c>
    </row>
    <row r="91" spans="1:5" ht="30.75" customHeight="1">
      <c r="A91" s="72"/>
      <c r="B91" s="70"/>
      <c r="C91" s="40" t="s">
        <v>16</v>
      </c>
      <c r="D91" s="140" t="s">
        <v>1</v>
      </c>
      <c r="E91" s="50">
        <v>82.1</v>
      </c>
    </row>
    <row r="92" spans="1:5" ht="45" customHeight="1">
      <c r="A92" s="72"/>
      <c r="B92" s="70" t="s">
        <v>441</v>
      </c>
      <c r="C92" s="40"/>
      <c r="D92" s="203" t="s">
        <v>416</v>
      </c>
      <c r="E92" s="121">
        <f>E93</f>
        <v>439.4</v>
      </c>
    </row>
    <row r="93" spans="1:5" ht="30">
      <c r="A93" s="72"/>
      <c r="B93" s="70" t="s">
        <v>528</v>
      </c>
      <c r="C93" s="40"/>
      <c r="D93" s="140" t="s">
        <v>541</v>
      </c>
      <c r="E93" s="121">
        <f>E94</f>
        <v>439.4</v>
      </c>
    </row>
    <row r="94" spans="1:5" ht="33.75" customHeight="1">
      <c r="A94" s="72"/>
      <c r="B94" s="70"/>
      <c r="C94" s="40" t="s">
        <v>16</v>
      </c>
      <c r="D94" s="140" t="s">
        <v>1</v>
      </c>
      <c r="E94" s="121">
        <v>439.4</v>
      </c>
    </row>
    <row r="95" spans="1:5" ht="90" hidden="1">
      <c r="A95" s="72"/>
      <c r="B95" s="70" t="s">
        <v>529</v>
      </c>
      <c r="C95" s="40"/>
      <c r="D95" s="140" t="s">
        <v>530</v>
      </c>
      <c r="E95" s="121"/>
    </row>
    <row r="96" spans="1:5" ht="45" hidden="1">
      <c r="A96" s="72"/>
      <c r="B96" s="70"/>
      <c r="C96" s="40" t="s">
        <v>16</v>
      </c>
      <c r="D96" s="140" t="s">
        <v>1</v>
      </c>
      <c r="E96" s="121"/>
    </row>
    <row r="97" spans="1:5" ht="15" hidden="1">
      <c r="A97" s="72"/>
      <c r="B97" s="70"/>
      <c r="C97" s="40"/>
      <c r="D97" s="140"/>
      <c r="E97" s="121"/>
    </row>
    <row r="98" spans="1:5" ht="54.75" customHeight="1">
      <c r="A98" s="72"/>
      <c r="B98" s="73" t="s">
        <v>199</v>
      </c>
      <c r="C98" s="79"/>
      <c r="D98" s="138" t="s">
        <v>157</v>
      </c>
      <c r="E98" s="152">
        <f>E99</f>
        <v>80.9</v>
      </c>
    </row>
    <row r="99" spans="1:5" ht="29.25" customHeight="1">
      <c r="A99" s="72"/>
      <c r="B99" s="70" t="s">
        <v>238</v>
      </c>
      <c r="C99" s="84"/>
      <c r="D99" s="139" t="s">
        <v>180</v>
      </c>
      <c r="E99" s="86">
        <f>E100+E102</f>
        <v>80.9</v>
      </c>
    </row>
    <row r="100" spans="1:5" ht="49.5" customHeight="1" hidden="1">
      <c r="A100" s="72"/>
      <c r="B100" s="70" t="s">
        <v>239</v>
      </c>
      <c r="C100" s="84"/>
      <c r="D100" s="141" t="s">
        <v>202</v>
      </c>
      <c r="E100" s="86">
        <f>E101</f>
        <v>0</v>
      </c>
    </row>
    <row r="101" spans="1:5" ht="29.25" customHeight="1" hidden="1">
      <c r="A101" s="72"/>
      <c r="B101" s="70"/>
      <c r="C101" s="35" t="s">
        <v>16</v>
      </c>
      <c r="D101" s="133" t="s">
        <v>1</v>
      </c>
      <c r="E101" s="86">
        <v>0</v>
      </c>
    </row>
    <row r="102" spans="1:5" ht="30" customHeight="1">
      <c r="A102" s="72"/>
      <c r="B102" s="36" t="s">
        <v>240</v>
      </c>
      <c r="C102" s="40"/>
      <c r="D102" s="140" t="s">
        <v>158</v>
      </c>
      <c r="E102" s="86">
        <f>E103</f>
        <v>80.9</v>
      </c>
    </row>
    <row r="103" spans="1:5" ht="29.25" customHeight="1">
      <c r="A103" s="72"/>
      <c r="B103" s="36"/>
      <c r="C103" s="35" t="s">
        <v>16</v>
      </c>
      <c r="D103" s="133" t="s">
        <v>1</v>
      </c>
      <c r="E103" s="86">
        <v>80.9</v>
      </c>
    </row>
    <row r="104" spans="1:5" ht="32.25" customHeight="1" hidden="1">
      <c r="A104" s="72"/>
      <c r="B104" s="36"/>
      <c r="C104" s="40"/>
      <c r="D104" s="140"/>
      <c r="E104" s="86"/>
    </row>
    <row r="105" spans="1:5" ht="32.25" customHeight="1" hidden="1">
      <c r="A105" s="72"/>
      <c r="B105" s="36"/>
      <c r="C105" s="40"/>
      <c r="D105" s="140"/>
      <c r="E105" s="86"/>
    </row>
    <row r="106" spans="1:5" ht="32.25" customHeight="1" hidden="1">
      <c r="A106" s="72"/>
      <c r="B106" s="36"/>
      <c r="C106" s="40"/>
      <c r="D106" s="140"/>
      <c r="E106" s="86"/>
    </row>
    <row r="107" spans="1:5" ht="32.25" customHeight="1" hidden="1">
      <c r="A107" s="72"/>
      <c r="B107" s="80" t="s">
        <v>159</v>
      </c>
      <c r="C107" s="81"/>
      <c r="D107" s="142" t="s">
        <v>160</v>
      </c>
      <c r="E107" s="86"/>
    </row>
    <row r="108" spans="1:5" ht="32.25" customHeight="1" hidden="1">
      <c r="A108" s="72"/>
      <c r="B108" s="80"/>
      <c r="C108" s="81" t="s">
        <v>130</v>
      </c>
      <c r="D108" s="133" t="s">
        <v>10</v>
      </c>
      <c r="E108" s="86"/>
    </row>
    <row r="109" spans="1:5" ht="45.75" customHeight="1" hidden="1">
      <c r="A109" s="72"/>
      <c r="B109" s="73" t="s">
        <v>200</v>
      </c>
      <c r="C109" s="79"/>
      <c r="D109" s="143" t="s">
        <v>175</v>
      </c>
      <c r="E109" s="152">
        <f>E110</f>
        <v>0</v>
      </c>
    </row>
    <row r="110" spans="1:5" ht="60.75" customHeight="1" hidden="1">
      <c r="A110" s="72"/>
      <c r="B110" s="70" t="s">
        <v>242</v>
      </c>
      <c r="C110" s="84"/>
      <c r="D110" s="144" t="s">
        <v>176</v>
      </c>
      <c r="E110" s="86">
        <f>E111</f>
        <v>0</v>
      </c>
    </row>
    <row r="111" spans="1:5" ht="44.25" customHeight="1" hidden="1">
      <c r="A111" s="72"/>
      <c r="B111" s="70" t="s">
        <v>244</v>
      </c>
      <c r="C111" s="84"/>
      <c r="D111" s="144" t="s">
        <v>243</v>
      </c>
      <c r="E111" s="86">
        <f>E112</f>
        <v>0</v>
      </c>
    </row>
    <row r="112" spans="1:5" ht="30" customHeight="1" hidden="1">
      <c r="A112" s="72"/>
      <c r="B112" s="70"/>
      <c r="C112" s="35" t="s">
        <v>16</v>
      </c>
      <c r="D112" s="133" t="s">
        <v>1</v>
      </c>
      <c r="E112" s="86">
        <v>0</v>
      </c>
    </row>
    <row r="113" spans="1:5" ht="56.25" customHeight="1">
      <c r="A113" s="72"/>
      <c r="B113" s="73" t="s">
        <v>378</v>
      </c>
      <c r="C113" s="79"/>
      <c r="D113" s="143" t="s">
        <v>241</v>
      </c>
      <c r="E113" s="152">
        <f>E114</f>
        <v>556.7</v>
      </c>
    </row>
    <row r="114" spans="1:5" ht="65.25" customHeight="1">
      <c r="A114" s="72"/>
      <c r="B114" s="70" t="s">
        <v>379</v>
      </c>
      <c r="C114" s="84"/>
      <c r="D114" s="144" t="s">
        <v>177</v>
      </c>
      <c r="E114" s="86">
        <f>E115+E117</f>
        <v>556.7</v>
      </c>
    </row>
    <row r="115" spans="1:5" ht="19.5" customHeight="1">
      <c r="A115" s="72"/>
      <c r="B115" s="70" t="s">
        <v>246</v>
      </c>
      <c r="C115" s="84"/>
      <c r="D115" s="145" t="s">
        <v>245</v>
      </c>
      <c r="E115" s="86">
        <f>E116</f>
        <v>3</v>
      </c>
    </row>
    <row r="116" spans="1:5" ht="30.75" customHeight="1">
      <c r="A116" s="72"/>
      <c r="B116" s="70"/>
      <c r="C116" s="35" t="s">
        <v>130</v>
      </c>
      <c r="D116" s="75" t="s">
        <v>10</v>
      </c>
      <c r="E116" s="86">
        <v>3</v>
      </c>
    </row>
    <row r="117" spans="1:5" ht="30.75" customHeight="1">
      <c r="A117" s="72"/>
      <c r="B117" s="70" t="s">
        <v>380</v>
      </c>
      <c r="C117" s="84"/>
      <c r="D117" s="144" t="s">
        <v>178</v>
      </c>
      <c r="E117" s="86">
        <f>E118</f>
        <v>553.7</v>
      </c>
    </row>
    <row r="118" spans="1:5" ht="27.75" customHeight="1">
      <c r="A118" s="72"/>
      <c r="B118" s="70" t="s">
        <v>381</v>
      </c>
      <c r="C118" s="84"/>
      <c r="D118" s="155" t="s">
        <v>309</v>
      </c>
      <c r="E118" s="86">
        <f>E119</f>
        <v>553.7</v>
      </c>
    </row>
    <row r="119" spans="1:5" ht="21.75" customHeight="1">
      <c r="A119" s="72"/>
      <c r="B119" s="70"/>
      <c r="C119" s="35" t="s">
        <v>130</v>
      </c>
      <c r="D119" s="75" t="s">
        <v>10</v>
      </c>
      <c r="E119" s="86">
        <v>553.7</v>
      </c>
    </row>
    <row r="120" spans="1:5" ht="89.25" customHeight="1">
      <c r="A120" s="72"/>
      <c r="B120" s="70" t="s">
        <v>443</v>
      </c>
      <c r="C120" s="240" t="s">
        <v>455</v>
      </c>
      <c r="D120" s="241"/>
      <c r="E120" s="152">
        <f>E121+E124+E131</f>
        <v>35.8</v>
      </c>
    </row>
    <row r="121" spans="1:5" ht="30" customHeight="1">
      <c r="A121" s="72"/>
      <c r="B121" s="70" t="s">
        <v>444</v>
      </c>
      <c r="C121" s="196"/>
      <c r="D121" s="198" t="s">
        <v>430</v>
      </c>
      <c r="E121" s="86">
        <f>E122</f>
        <v>35.8</v>
      </c>
    </row>
    <row r="122" spans="1:5" ht="32.25" customHeight="1">
      <c r="A122" s="72"/>
      <c r="B122" s="70" t="s">
        <v>445</v>
      </c>
      <c r="C122" s="196"/>
      <c r="D122" s="197" t="s">
        <v>431</v>
      </c>
      <c r="E122" s="86">
        <f>E123</f>
        <v>35.8</v>
      </c>
    </row>
    <row r="123" spans="1:5" ht="30.75" customHeight="1">
      <c r="A123" s="72"/>
      <c r="B123" s="70"/>
      <c r="C123" s="35" t="s">
        <v>16</v>
      </c>
      <c r="D123" s="133" t="s">
        <v>1</v>
      </c>
      <c r="E123" s="86">
        <v>35.8</v>
      </c>
    </row>
    <row r="124" spans="1:5" ht="42.75" customHeight="1" hidden="1">
      <c r="A124" s="72"/>
      <c r="B124" s="70" t="s">
        <v>446</v>
      </c>
      <c r="C124" s="35"/>
      <c r="D124" s="199" t="s">
        <v>432</v>
      </c>
      <c r="E124" s="86">
        <f>E125+E127+E129</f>
        <v>0</v>
      </c>
    </row>
    <row r="125" spans="1:5" ht="30" customHeight="1" hidden="1">
      <c r="A125" s="72"/>
      <c r="B125" s="70" t="s">
        <v>447</v>
      </c>
      <c r="C125" s="35"/>
      <c r="D125" s="95" t="s">
        <v>434</v>
      </c>
      <c r="E125" s="86">
        <f>E126</f>
        <v>0</v>
      </c>
    </row>
    <row r="126" spans="1:5" ht="29.25" customHeight="1" hidden="1">
      <c r="A126" s="72"/>
      <c r="B126" s="70"/>
      <c r="C126" s="35" t="s">
        <v>16</v>
      </c>
      <c r="D126" s="194" t="s">
        <v>1</v>
      </c>
      <c r="E126" s="86">
        <v>0</v>
      </c>
    </row>
    <row r="127" spans="1:5" ht="51" customHeight="1" hidden="1">
      <c r="A127" s="72"/>
      <c r="B127" s="70" t="s">
        <v>448</v>
      </c>
      <c r="C127" s="35"/>
      <c r="D127" s="194" t="s">
        <v>459</v>
      </c>
      <c r="E127" s="86">
        <f>E128</f>
        <v>0</v>
      </c>
    </row>
    <row r="128" spans="1:5" ht="28.5" customHeight="1" hidden="1">
      <c r="A128" s="72"/>
      <c r="B128" s="70"/>
      <c r="C128" s="35" t="s">
        <v>16</v>
      </c>
      <c r="D128" s="194" t="s">
        <v>1</v>
      </c>
      <c r="E128" s="86">
        <v>0</v>
      </c>
    </row>
    <row r="129" spans="1:5" ht="21" customHeight="1" hidden="1">
      <c r="A129" s="72"/>
      <c r="B129" s="70" t="s">
        <v>449</v>
      </c>
      <c r="C129" s="35"/>
      <c r="D129" s="95" t="s">
        <v>433</v>
      </c>
      <c r="E129" s="86">
        <f>E130</f>
        <v>0</v>
      </c>
    </row>
    <row r="130" spans="1:5" ht="32.25" customHeight="1" hidden="1">
      <c r="A130" s="72"/>
      <c r="B130" s="70"/>
      <c r="C130" s="35" t="s">
        <v>16</v>
      </c>
      <c r="D130" s="194" t="s">
        <v>1</v>
      </c>
      <c r="E130" s="86">
        <v>0</v>
      </c>
    </row>
    <row r="131" spans="1:5" ht="32.25" customHeight="1" hidden="1">
      <c r="A131" s="72"/>
      <c r="B131" s="70" t="s">
        <v>450</v>
      </c>
      <c r="C131" s="35"/>
      <c r="D131" s="200" t="s">
        <v>435</v>
      </c>
      <c r="E131" s="86">
        <f>E132</f>
        <v>0</v>
      </c>
    </row>
    <row r="132" spans="1:5" ht="32.25" customHeight="1" hidden="1">
      <c r="A132" s="72"/>
      <c r="B132" s="70" t="s">
        <v>451</v>
      </c>
      <c r="C132" s="35"/>
      <c r="D132" s="200" t="s">
        <v>436</v>
      </c>
      <c r="E132" s="86">
        <f>E133</f>
        <v>0</v>
      </c>
    </row>
    <row r="133" spans="1:5" ht="32.25" customHeight="1" hidden="1">
      <c r="A133" s="72"/>
      <c r="B133" s="70"/>
      <c r="C133" s="35" t="s">
        <v>16</v>
      </c>
      <c r="D133" s="194" t="s">
        <v>1</v>
      </c>
      <c r="E133" s="86">
        <v>0</v>
      </c>
    </row>
    <row r="134" spans="1:7" ht="33" customHeight="1">
      <c r="A134" s="68"/>
      <c r="B134" s="170" t="s">
        <v>258</v>
      </c>
      <c r="C134" s="228" t="s">
        <v>247</v>
      </c>
      <c r="D134" s="228"/>
      <c r="E134" s="152">
        <f>E135+E148</f>
        <v>3681.1000000000004</v>
      </c>
      <c r="G134" s="66"/>
    </row>
    <row r="135" spans="1:6" ht="44.25" customHeight="1">
      <c r="A135" s="39"/>
      <c r="B135" s="39"/>
      <c r="C135" s="39"/>
      <c r="D135" s="146" t="s">
        <v>116</v>
      </c>
      <c r="E135" s="86">
        <f>E136</f>
        <v>3358.8</v>
      </c>
      <c r="F135" s="29"/>
    </row>
    <row r="136" spans="1:5" ht="30" customHeight="1">
      <c r="A136" s="35"/>
      <c r="B136" s="35"/>
      <c r="C136" s="35"/>
      <c r="D136" s="147" t="s">
        <v>9</v>
      </c>
      <c r="E136" s="86">
        <f>E137</f>
        <v>3358.8</v>
      </c>
    </row>
    <row r="137" spans="1:5" ht="30" customHeight="1">
      <c r="A137" s="35"/>
      <c r="B137" s="35" t="s">
        <v>248</v>
      </c>
      <c r="C137" s="35"/>
      <c r="D137" s="160" t="s">
        <v>116</v>
      </c>
      <c r="E137" s="153">
        <f>E138+E144</f>
        <v>3358.8</v>
      </c>
    </row>
    <row r="138" spans="1:5" ht="15">
      <c r="A138" s="35"/>
      <c r="B138" s="35" t="s">
        <v>249</v>
      </c>
      <c r="C138" s="35"/>
      <c r="D138" s="129" t="s">
        <v>259</v>
      </c>
      <c r="E138" s="86">
        <f>E139+E140</f>
        <v>567.6</v>
      </c>
    </row>
    <row r="139" spans="1:5" ht="73.5" customHeight="1">
      <c r="A139" s="35"/>
      <c r="B139" s="35"/>
      <c r="C139" s="35">
        <v>100</v>
      </c>
      <c r="D139" s="129" t="s">
        <v>2</v>
      </c>
      <c r="E139" s="86">
        <f>422.1+127.5+18</f>
        <v>567.6</v>
      </c>
    </row>
    <row r="140" spans="1:5" ht="16.5" customHeight="1" hidden="1">
      <c r="A140" s="35"/>
      <c r="B140" s="35" t="s">
        <v>338</v>
      </c>
      <c r="C140" s="35"/>
      <c r="D140" s="129" t="s">
        <v>339</v>
      </c>
      <c r="E140" s="86">
        <f>E141+E143</f>
        <v>0</v>
      </c>
    </row>
    <row r="141" spans="1:5" ht="30" customHeight="1" hidden="1">
      <c r="A141" s="35"/>
      <c r="B141" s="35"/>
      <c r="C141" s="35">
        <v>100</v>
      </c>
      <c r="D141" s="129" t="s">
        <v>2</v>
      </c>
      <c r="E141" s="162">
        <v>0</v>
      </c>
    </row>
    <row r="142" spans="1:5" ht="30" customHeight="1" hidden="1">
      <c r="A142" s="35"/>
      <c r="B142" s="35" t="s">
        <v>250</v>
      </c>
      <c r="C142" s="35"/>
      <c r="D142" s="129" t="s">
        <v>123</v>
      </c>
      <c r="E142" s="162">
        <v>0</v>
      </c>
    </row>
    <row r="143" spans="1:5" ht="30" customHeight="1" hidden="1">
      <c r="A143" s="35"/>
      <c r="B143" s="35"/>
      <c r="C143" s="35" t="s">
        <v>16</v>
      </c>
      <c r="D143" s="140" t="s">
        <v>1</v>
      </c>
      <c r="E143" s="162">
        <v>0</v>
      </c>
    </row>
    <row r="144" spans="1:5" ht="27" customHeight="1">
      <c r="A144" s="35"/>
      <c r="B144" s="35" t="s">
        <v>250</v>
      </c>
      <c r="C144" s="35"/>
      <c r="D144" s="129" t="s">
        <v>123</v>
      </c>
      <c r="E144" s="86">
        <f>E145+E146</f>
        <v>2791.2000000000003</v>
      </c>
    </row>
    <row r="145" spans="1:5" ht="78.75" customHeight="1">
      <c r="A145" s="35"/>
      <c r="B145" s="35"/>
      <c r="C145" s="35" t="s">
        <v>53</v>
      </c>
      <c r="D145" s="129" t="s">
        <v>2</v>
      </c>
      <c r="E145" s="86">
        <f>596.8+1125+180.2+339.8</f>
        <v>2241.8</v>
      </c>
    </row>
    <row r="146" spans="1:5" ht="28.5" customHeight="1">
      <c r="A146" s="35"/>
      <c r="B146" s="35"/>
      <c r="C146" s="35" t="s">
        <v>16</v>
      </c>
      <c r="D146" s="140" t="s">
        <v>1</v>
      </c>
      <c r="E146" s="86">
        <f>549.5-0.1</f>
        <v>549.4</v>
      </c>
    </row>
    <row r="147" spans="1:6" ht="15" hidden="1">
      <c r="A147" s="35"/>
      <c r="B147" s="36"/>
      <c r="C147" s="36" t="s">
        <v>130</v>
      </c>
      <c r="D147" s="137" t="s">
        <v>131</v>
      </c>
      <c r="E147" s="161"/>
      <c r="F147" t="s">
        <v>340</v>
      </c>
    </row>
    <row r="148" spans="1:7" ht="61.5" customHeight="1">
      <c r="A148" s="39"/>
      <c r="B148" s="39" t="s">
        <v>251</v>
      </c>
      <c r="C148" s="39"/>
      <c r="D148" s="148" t="s">
        <v>252</v>
      </c>
      <c r="E148" s="90">
        <f>E149+E151+E153+E155+E159+E181+E183+E185+E188+E190+E192+E194</f>
        <v>322.3</v>
      </c>
      <c r="G148" s="66"/>
    </row>
    <row r="149" spans="1:5" ht="21" customHeight="1" hidden="1">
      <c r="A149" s="39"/>
      <c r="B149" s="35" t="s">
        <v>480</v>
      </c>
      <c r="C149" s="39"/>
      <c r="D149" s="201" t="s">
        <v>437</v>
      </c>
      <c r="E149" s="86">
        <f>E150</f>
        <v>0</v>
      </c>
    </row>
    <row r="150" spans="1:5" ht="30" customHeight="1" hidden="1">
      <c r="A150" s="39"/>
      <c r="B150" s="39"/>
      <c r="C150" s="35">
        <v>200</v>
      </c>
      <c r="D150" s="140" t="s">
        <v>1</v>
      </c>
      <c r="E150" s="86">
        <v>0</v>
      </c>
    </row>
    <row r="151" spans="1:5" ht="45">
      <c r="A151" s="35"/>
      <c r="B151" s="35" t="s">
        <v>307</v>
      </c>
      <c r="C151" s="35"/>
      <c r="D151" s="129" t="s">
        <v>55</v>
      </c>
      <c r="E151" s="86">
        <f>E152</f>
        <v>88.4</v>
      </c>
    </row>
    <row r="152" spans="1:5" ht="75">
      <c r="A152" s="35"/>
      <c r="B152" s="35"/>
      <c r="C152" s="35">
        <v>100</v>
      </c>
      <c r="D152" s="129" t="s">
        <v>56</v>
      </c>
      <c r="E152" s="86">
        <v>88.4</v>
      </c>
    </row>
    <row r="153" spans="1:5" ht="31.5" customHeight="1">
      <c r="A153" s="39"/>
      <c r="B153" s="35" t="s">
        <v>543</v>
      </c>
      <c r="C153" s="35"/>
      <c r="D153" s="149" t="s">
        <v>544</v>
      </c>
      <c r="E153" s="86">
        <f>E154</f>
        <v>0.7</v>
      </c>
    </row>
    <row r="154" spans="1:5" ht="27.75" customHeight="1">
      <c r="A154" s="35"/>
      <c r="B154" s="35"/>
      <c r="C154" s="35">
        <v>200</v>
      </c>
      <c r="D154" s="140" t="s">
        <v>1</v>
      </c>
      <c r="E154" s="86">
        <v>0.7</v>
      </c>
    </row>
    <row r="155" spans="1:5" ht="33" customHeight="1" hidden="1">
      <c r="A155" s="35"/>
      <c r="B155" s="36" t="s">
        <v>253</v>
      </c>
      <c r="C155" s="40"/>
      <c r="D155" s="140" t="s">
        <v>135</v>
      </c>
      <c r="E155" s="86">
        <f>E156</f>
        <v>0</v>
      </c>
    </row>
    <row r="156" spans="1:5" ht="30.75" customHeight="1" hidden="1">
      <c r="A156" s="35"/>
      <c r="B156" s="36"/>
      <c r="C156" s="40">
        <v>200</v>
      </c>
      <c r="D156" s="140" t="s">
        <v>1</v>
      </c>
      <c r="E156" s="86">
        <v>0</v>
      </c>
    </row>
    <row r="157" spans="1:5" ht="15" customHeight="1" hidden="1">
      <c r="A157" s="35"/>
      <c r="B157" s="36"/>
      <c r="C157" s="40"/>
      <c r="D157" s="140"/>
      <c r="E157" s="86"/>
    </row>
    <row r="158" spans="1:5" ht="15" customHeight="1" hidden="1">
      <c r="A158" s="35"/>
      <c r="B158" s="36"/>
      <c r="C158" s="40"/>
      <c r="D158" s="140"/>
      <c r="E158" s="86"/>
    </row>
    <row r="159" spans="1:5" ht="42.75" customHeight="1">
      <c r="A159" s="35"/>
      <c r="B159" s="36" t="s">
        <v>254</v>
      </c>
      <c r="C159" s="36"/>
      <c r="D159" s="129" t="s">
        <v>163</v>
      </c>
      <c r="E159" s="86">
        <f>E160</f>
        <v>25</v>
      </c>
    </row>
    <row r="160" spans="1:5" ht="27.75" customHeight="1">
      <c r="A160" s="35"/>
      <c r="B160" s="36"/>
      <c r="C160" s="40" t="s">
        <v>130</v>
      </c>
      <c r="D160" s="129" t="s">
        <v>10</v>
      </c>
      <c r="E160" s="86">
        <v>25</v>
      </c>
    </row>
    <row r="161" spans="1:5" ht="60" hidden="1">
      <c r="A161" s="35"/>
      <c r="B161" s="35"/>
      <c r="C161" s="35"/>
      <c r="D161" s="129" t="s">
        <v>124</v>
      </c>
      <c r="E161" s="86"/>
    </row>
    <row r="162" spans="1:5" ht="15" hidden="1">
      <c r="A162" s="35"/>
      <c r="B162" s="35"/>
      <c r="C162" s="35" t="s">
        <v>79</v>
      </c>
      <c r="D162" s="129" t="s">
        <v>17</v>
      </c>
      <c r="E162" s="86"/>
    </row>
    <row r="163" spans="1:5" ht="60" hidden="1">
      <c r="A163" s="35"/>
      <c r="B163" s="35"/>
      <c r="C163" s="35"/>
      <c r="D163" s="129" t="s">
        <v>125</v>
      </c>
      <c r="E163" s="86"/>
    </row>
    <row r="164" spans="1:5" ht="15" hidden="1">
      <c r="A164" s="39"/>
      <c r="B164" s="39"/>
      <c r="C164" s="35" t="s">
        <v>79</v>
      </c>
      <c r="D164" s="129" t="s">
        <v>17</v>
      </c>
      <c r="E164" s="86"/>
    </row>
    <row r="165" spans="1:5" ht="60" hidden="1">
      <c r="A165" s="35"/>
      <c r="B165" s="34"/>
      <c r="C165" s="35"/>
      <c r="D165" s="129" t="s">
        <v>13</v>
      </c>
      <c r="E165" s="86"/>
    </row>
    <row r="166" spans="1:5" ht="15" hidden="1">
      <c r="A166" s="35"/>
      <c r="B166" s="34"/>
      <c r="C166" s="35" t="s">
        <v>79</v>
      </c>
      <c r="D166" s="129" t="s">
        <v>17</v>
      </c>
      <c r="E166" s="86"/>
    </row>
    <row r="167" spans="1:5" ht="45" hidden="1">
      <c r="A167" s="35"/>
      <c r="B167" s="34"/>
      <c r="C167" s="35"/>
      <c r="D167" s="129" t="s">
        <v>126</v>
      </c>
      <c r="E167" s="86"/>
    </row>
    <row r="168" spans="1:5" ht="15" hidden="1">
      <c r="A168" s="35"/>
      <c r="B168" s="35"/>
      <c r="C168" s="35" t="s">
        <v>79</v>
      </c>
      <c r="D168" s="129" t="s">
        <v>17</v>
      </c>
      <c r="E168" s="86"/>
    </row>
    <row r="169" spans="1:5" ht="60" hidden="1">
      <c r="A169" s="40"/>
      <c r="B169" s="41"/>
      <c r="C169" s="40"/>
      <c r="D169" s="129" t="s">
        <v>127</v>
      </c>
      <c r="E169" s="86"/>
    </row>
    <row r="170" spans="1:5" ht="15" hidden="1">
      <c r="A170" s="40"/>
      <c r="B170" s="41"/>
      <c r="C170" s="35" t="s">
        <v>79</v>
      </c>
      <c r="D170" s="129" t="s">
        <v>17</v>
      </c>
      <c r="E170" s="86"/>
    </row>
    <row r="171" spans="1:5" ht="60" hidden="1">
      <c r="A171" s="35"/>
      <c r="B171" s="34"/>
      <c r="C171" s="35"/>
      <c r="D171" s="129" t="s">
        <v>15</v>
      </c>
      <c r="E171" s="86"/>
    </row>
    <row r="172" spans="1:5" ht="30" hidden="1">
      <c r="A172" s="35"/>
      <c r="B172" s="34"/>
      <c r="C172" s="35">
        <v>200</v>
      </c>
      <c r="D172" s="129" t="s">
        <v>11</v>
      </c>
      <c r="E172" s="86"/>
    </row>
    <row r="173" spans="1:5" ht="30" hidden="1">
      <c r="A173" s="35"/>
      <c r="B173" s="34"/>
      <c r="C173" s="35">
        <v>240</v>
      </c>
      <c r="D173" s="129" t="s">
        <v>12</v>
      </c>
      <c r="E173" s="86"/>
    </row>
    <row r="174" spans="1:5" ht="4.5" customHeight="1" hidden="1">
      <c r="A174" s="35"/>
      <c r="B174" s="42"/>
      <c r="C174" s="35"/>
      <c r="D174" s="129" t="s">
        <v>69</v>
      </c>
      <c r="E174" s="86"/>
    </row>
    <row r="175" spans="1:5" ht="30" hidden="1">
      <c r="A175" s="35"/>
      <c r="B175" s="34"/>
      <c r="C175" s="35">
        <v>200</v>
      </c>
      <c r="D175" s="129" t="s">
        <v>11</v>
      </c>
      <c r="E175" s="86"/>
    </row>
    <row r="176" spans="1:5" ht="30" hidden="1">
      <c r="A176" s="35"/>
      <c r="B176" s="34"/>
      <c r="C176" s="35">
        <v>240</v>
      </c>
      <c r="D176" s="129" t="s">
        <v>12</v>
      </c>
      <c r="E176" s="151"/>
    </row>
    <row r="177" spans="1:5" ht="30" hidden="1">
      <c r="A177" s="70"/>
      <c r="B177" s="70"/>
      <c r="C177" s="70"/>
      <c r="D177" s="150" t="s">
        <v>128</v>
      </c>
      <c r="E177" s="86"/>
    </row>
    <row r="178" spans="1:5" ht="14.25" customHeight="1" hidden="1">
      <c r="A178" s="36"/>
      <c r="B178" s="36"/>
      <c r="C178" s="36" t="s">
        <v>129</v>
      </c>
      <c r="D178" s="137" t="s">
        <v>10</v>
      </c>
      <c r="E178" s="86"/>
    </row>
    <row r="179" spans="1:5" ht="6" customHeight="1" hidden="1">
      <c r="A179" s="36"/>
      <c r="B179" s="36"/>
      <c r="C179" s="36"/>
      <c r="D179" s="137" t="s">
        <v>161</v>
      </c>
      <c r="E179" s="86"/>
    </row>
    <row r="180" spans="1:5" ht="15" hidden="1">
      <c r="A180" s="36"/>
      <c r="B180" s="36"/>
      <c r="C180" s="36" t="s">
        <v>79</v>
      </c>
      <c r="D180" s="137" t="s">
        <v>30</v>
      </c>
      <c r="E180" s="86"/>
    </row>
    <row r="181" spans="1:5" ht="60">
      <c r="A181" s="36"/>
      <c r="B181" s="36" t="s">
        <v>255</v>
      </c>
      <c r="C181" s="36"/>
      <c r="D181" s="137" t="s">
        <v>473</v>
      </c>
      <c r="E181" s="86">
        <f>E182</f>
        <v>59.7</v>
      </c>
    </row>
    <row r="182" spans="1:5" ht="15">
      <c r="A182" s="36"/>
      <c r="B182" s="36"/>
      <c r="C182" s="36" t="s">
        <v>79</v>
      </c>
      <c r="D182" s="137" t="s">
        <v>30</v>
      </c>
      <c r="E182" s="86">
        <v>59.7</v>
      </c>
    </row>
    <row r="183" spans="1:5" ht="62.25" customHeight="1">
      <c r="A183" s="36"/>
      <c r="B183" s="36" t="s">
        <v>257</v>
      </c>
      <c r="C183" s="36"/>
      <c r="D183" s="156" t="s">
        <v>474</v>
      </c>
      <c r="E183" s="86">
        <f>E184</f>
        <v>73.3</v>
      </c>
    </row>
    <row r="184" spans="1:5" ht="13.5" customHeight="1">
      <c r="A184" s="36"/>
      <c r="B184" s="36"/>
      <c r="C184" s="36" t="s">
        <v>79</v>
      </c>
      <c r="D184" s="137" t="s">
        <v>30</v>
      </c>
      <c r="E184" s="86">
        <v>73.3</v>
      </c>
    </row>
    <row r="185" spans="1:5" ht="60">
      <c r="A185" s="36"/>
      <c r="B185" s="67"/>
      <c r="C185" s="67"/>
      <c r="D185" s="137" t="s">
        <v>134</v>
      </c>
      <c r="E185" s="86">
        <f>E186</f>
        <v>39.4</v>
      </c>
    </row>
    <row r="186" spans="1:5" ht="30">
      <c r="A186" s="36"/>
      <c r="B186" s="36" t="s">
        <v>256</v>
      </c>
      <c r="C186" s="36"/>
      <c r="D186" s="137" t="s">
        <v>164</v>
      </c>
      <c r="E186" s="86">
        <f>E187</f>
        <v>39.4</v>
      </c>
    </row>
    <row r="187" spans="1:5" ht="15.75" customHeight="1">
      <c r="A187" s="35"/>
      <c r="B187" s="35"/>
      <c r="C187" s="35" t="s">
        <v>130</v>
      </c>
      <c r="D187" s="129" t="s">
        <v>10</v>
      </c>
      <c r="E187" s="86">
        <v>39.4</v>
      </c>
    </row>
    <row r="188" spans="1:5" ht="1.5" customHeight="1" hidden="1">
      <c r="A188" s="35"/>
      <c r="B188" s="35" t="s">
        <v>299</v>
      </c>
      <c r="C188" s="40"/>
      <c r="D188" s="140" t="s">
        <v>306</v>
      </c>
      <c r="E188" s="86">
        <f>E189</f>
        <v>0</v>
      </c>
    </row>
    <row r="189" spans="1:5" ht="45" hidden="1">
      <c r="A189" s="35"/>
      <c r="B189" s="35"/>
      <c r="C189" s="40">
        <v>200</v>
      </c>
      <c r="D189" s="140" t="s">
        <v>1</v>
      </c>
      <c r="E189" s="86">
        <v>0</v>
      </c>
    </row>
    <row r="190" spans="1:5" ht="33" customHeight="1">
      <c r="A190" s="35"/>
      <c r="B190" s="35" t="s">
        <v>341</v>
      </c>
      <c r="C190" s="40"/>
      <c r="D190" s="140" t="s">
        <v>342</v>
      </c>
      <c r="E190" s="86">
        <f>E191</f>
        <v>3.2</v>
      </c>
    </row>
    <row r="191" spans="1:5" ht="33" customHeight="1">
      <c r="A191" s="35"/>
      <c r="B191" s="210"/>
      <c r="C191" s="40">
        <v>200</v>
      </c>
      <c r="D191" s="140" t="s">
        <v>1</v>
      </c>
      <c r="E191" s="86">
        <v>3.2</v>
      </c>
    </row>
    <row r="192" spans="1:5" ht="63.75" customHeight="1">
      <c r="A192" s="35"/>
      <c r="B192" s="210" t="s">
        <v>546</v>
      </c>
      <c r="C192" s="40"/>
      <c r="D192" s="140" t="s">
        <v>545</v>
      </c>
      <c r="E192" s="86">
        <f>E193</f>
        <v>30.6</v>
      </c>
    </row>
    <row r="193" spans="1:5" ht="33" customHeight="1">
      <c r="A193" s="35"/>
      <c r="B193" s="210"/>
      <c r="C193" s="40">
        <v>200</v>
      </c>
      <c r="D193" s="140" t="s">
        <v>1</v>
      </c>
      <c r="E193" s="86">
        <v>30.6</v>
      </c>
    </row>
    <row r="194" spans="1:5" ht="84.75" customHeight="1">
      <c r="A194" s="35"/>
      <c r="B194" s="210" t="s">
        <v>552</v>
      </c>
      <c r="C194" s="40"/>
      <c r="D194" s="140" t="s">
        <v>551</v>
      </c>
      <c r="E194" s="86">
        <f>E195</f>
        <v>2</v>
      </c>
    </row>
    <row r="195" spans="1:5" ht="33" customHeight="1">
      <c r="A195" s="35"/>
      <c r="B195" s="210"/>
      <c r="C195" s="40">
        <v>200</v>
      </c>
      <c r="D195" s="140" t="s">
        <v>1</v>
      </c>
      <c r="E195" s="86">
        <v>2</v>
      </c>
    </row>
    <row r="196" spans="1:5" ht="15">
      <c r="A196" s="35"/>
      <c r="B196" s="210"/>
      <c r="C196" s="35"/>
      <c r="D196" s="146" t="s">
        <v>18</v>
      </c>
      <c r="E196" s="90">
        <f>E134+E113+E109+E98+E47+E16+E120</f>
        <v>7797.3</v>
      </c>
    </row>
    <row r="200" ht="15">
      <c r="E200" s="66"/>
    </row>
    <row r="201" ht="15">
      <c r="E201" s="66"/>
    </row>
  </sheetData>
  <sheetProtection/>
  <mergeCells count="10">
    <mergeCell ref="D4:E4"/>
    <mergeCell ref="E12:E15"/>
    <mergeCell ref="C134:D134"/>
    <mergeCell ref="A7:D8"/>
    <mergeCell ref="A9:D9"/>
    <mergeCell ref="A12:A15"/>
    <mergeCell ref="B12:B15"/>
    <mergeCell ref="C12:C15"/>
    <mergeCell ref="D12:D15"/>
    <mergeCell ref="C120:D120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74"/>
  <sheetViews>
    <sheetView zoomScalePageLayoutView="0" workbookViewId="0" topLeftCell="A1">
      <selection activeCell="C40" sqref="C40:D40"/>
    </sheetView>
  </sheetViews>
  <sheetFormatPr defaultColWidth="9.00390625" defaultRowHeight="12.75"/>
  <cols>
    <col min="1" max="1" width="10.75390625" style="4" customWidth="1"/>
    <col min="2" max="2" width="27.875" style="4" customWidth="1"/>
    <col min="3" max="3" width="14.25390625" style="9" customWidth="1"/>
    <col min="4" max="4" width="40.125" style="9" customWidth="1"/>
    <col min="5" max="5" width="12.875" style="0" customWidth="1"/>
    <col min="6" max="6" width="11.375" style="0" customWidth="1"/>
  </cols>
  <sheetData>
    <row r="1" ht="15">
      <c r="D1" s="13" t="s">
        <v>122</v>
      </c>
    </row>
    <row r="2" ht="15">
      <c r="D2" s="13" t="s">
        <v>384</v>
      </c>
    </row>
    <row r="3" ht="15">
      <c r="D3" s="13" t="s">
        <v>68</v>
      </c>
    </row>
    <row r="4" ht="15">
      <c r="D4" s="13"/>
    </row>
    <row r="5" ht="3" customHeight="1">
      <c r="D5" s="3"/>
    </row>
    <row r="6" ht="12.75" hidden="1"/>
    <row r="7" spans="1:4" ht="33" customHeight="1">
      <c r="A7" s="254" t="s">
        <v>482</v>
      </c>
      <c r="B7" s="254"/>
      <c r="C7" s="254"/>
      <c r="D7" s="254"/>
    </row>
    <row r="8" spans="1:3" ht="15">
      <c r="A8" s="12"/>
      <c r="B8" s="12"/>
      <c r="C8" s="30"/>
    </row>
    <row r="9" spans="1:4" ht="30" customHeight="1" hidden="1">
      <c r="A9" s="51"/>
      <c r="B9" s="51"/>
      <c r="C9" s="92"/>
      <c r="D9" s="93"/>
    </row>
    <row r="10" spans="1:4" ht="45" customHeight="1" hidden="1">
      <c r="A10" s="6" t="s">
        <v>203</v>
      </c>
      <c r="B10" s="6" t="s">
        <v>204</v>
      </c>
      <c r="C10" s="95" t="s">
        <v>290</v>
      </c>
      <c r="D10" s="91"/>
    </row>
    <row r="11" spans="1:4" ht="43.5" customHeight="1">
      <c r="A11" s="96" t="s">
        <v>203</v>
      </c>
      <c r="B11" s="96" t="s">
        <v>204</v>
      </c>
      <c r="C11" s="259" t="s">
        <v>300</v>
      </c>
      <c r="D11" s="260"/>
    </row>
    <row r="12" spans="1:4" ht="32.25" customHeight="1">
      <c r="A12" s="58">
        <v>640</v>
      </c>
      <c r="B12" s="59"/>
      <c r="C12" s="261" t="s">
        <v>205</v>
      </c>
      <c r="D12" s="262"/>
    </row>
    <row r="13" spans="1:4" ht="60" customHeight="1">
      <c r="A13" s="94"/>
      <c r="B13" s="16" t="s">
        <v>206</v>
      </c>
      <c r="C13" s="257" t="s">
        <v>25</v>
      </c>
      <c r="D13" s="258"/>
    </row>
    <row r="14" spans="1:4" ht="59.25" customHeight="1">
      <c r="A14" s="94"/>
      <c r="B14" s="16" t="s">
        <v>207</v>
      </c>
      <c r="C14" s="257" t="s">
        <v>208</v>
      </c>
      <c r="D14" s="258"/>
    </row>
    <row r="15" spans="1:4" ht="66.75" customHeight="1">
      <c r="A15" s="94"/>
      <c r="B15" s="16" t="s">
        <v>221</v>
      </c>
      <c r="C15" s="257" t="s">
        <v>385</v>
      </c>
      <c r="D15" s="258"/>
    </row>
    <row r="16" spans="1:4" ht="54.75" customHeight="1">
      <c r="A16" s="94"/>
      <c r="B16" s="16" t="s">
        <v>209</v>
      </c>
      <c r="C16" s="257" t="s">
        <v>210</v>
      </c>
      <c r="D16" s="258"/>
    </row>
    <row r="17" spans="1:4" ht="90" customHeight="1">
      <c r="A17" s="94"/>
      <c r="B17" s="16" t="s">
        <v>224</v>
      </c>
      <c r="C17" s="255" t="s">
        <v>225</v>
      </c>
      <c r="D17" s="256"/>
    </row>
    <row r="18" spans="1:4" ht="93" customHeight="1">
      <c r="A18" s="94"/>
      <c r="B18" s="16" t="s">
        <v>226</v>
      </c>
      <c r="C18" s="255" t="s">
        <v>227</v>
      </c>
      <c r="D18" s="256"/>
    </row>
    <row r="19" spans="1:4" ht="78.75" customHeight="1">
      <c r="A19" s="94"/>
      <c r="B19" s="16" t="s">
        <v>228</v>
      </c>
      <c r="C19" s="255" t="s">
        <v>229</v>
      </c>
      <c r="D19" s="256"/>
    </row>
    <row r="20" spans="1:4" ht="75.75" customHeight="1">
      <c r="A20" s="94"/>
      <c r="B20" s="16" t="s">
        <v>211</v>
      </c>
      <c r="C20" s="257" t="s">
        <v>386</v>
      </c>
      <c r="D20" s="258"/>
    </row>
    <row r="21" spans="1:4" ht="81.75" customHeight="1">
      <c r="A21" s="94"/>
      <c r="B21" s="16" t="s">
        <v>212</v>
      </c>
      <c r="C21" s="257" t="s">
        <v>387</v>
      </c>
      <c r="D21" s="258"/>
    </row>
    <row r="22" spans="1:4" ht="51.75" customHeight="1">
      <c r="A22" s="94"/>
      <c r="B22" s="16" t="s">
        <v>222</v>
      </c>
      <c r="C22" s="257" t="s">
        <v>223</v>
      </c>
      <c r="D22" s="258"/>
    </row>
    <row r="23" spans="1:4" ht="48" customHeight="1">
      <c r="A23" s="94"/>
      <c r="B23" s="16" t="s">
        <v>213</v>
      </c>
      <c r="C23" s="257" t="s">
        <v>214</v>
      </c>
      <c r="D23" s="258"/>
    </row>
    <row r="24" spans="1:4" ht="69" customHeight="1">
      <c r="A24" s="94"/>
      <c r="B24" s="16" t="s">
        <v>230</v>
      </c>
      <c r="C24" s="255" t="s">
        <v>388</v>
      </c>
      <c r="D24" s="256"/>
    </row>
    <row r="25" spans="1:4" ht="54" customHeight="1">
      <c r="A25" s="94"/>
      <c r="B25" s="16" t="s">
        <v>231</v>
      </c>
      <c r="C25" s="255" t="s">
        <v>232</v>
      </c>
      <c r="D25" s="256"/>
    </row>
    <row r="26" spans="1:4" ht="36" customHeight="1">
      <c r="A26" s="94"/>
      <c r="B26" s="16" t="s">
        <v>215</v>
      </c>
      <c r="C26" s="257" t="s">
        <v>389</v>
      </c>
      <c r="D26" s="258"/>
    </row>
    <row r="27" spans="1:4" ht="23.25" customHeight="1">
      <c r="A27" s="94"/>
      <c r="B27" s="16" t="s">
        <v>216</v>
      </c>
      <c r="C27" s="257" t="s">
        <v>154</v>
      </c>
      <c r="D27" s="258"/>
    </row>
    <row r="28" spans="1:4" ht="49.5" customHeight="1">
      <c r="A28" s="94"/>
      <c r="B28" s="16" t="s">
        <v>217</v>
      </c>
      <c r="C28" s="257" t="s">
        <v>155</v>
      </c>
      <c r="D28" s="258"/>
    </row>
    <row r="29" spans="1:4" ht="22.5" customHeight="1">
      <c r="A29" s="94"/>
      <c r="B29" s="16" t="s">
        <v>218</v>
      </c>
      <c r="C29" s="257" t="s">
        <v>156</v>
      </c>
      <c r="D29" s="258"/>
    </row>
    <row r="30" spans="1:4" ht="27.75" customHeight="1">
      <c r="A30" s="94"/>
      <c r="B30" s="16" t="s">
        <v>531</v>
      </c>
      <c r="C30" s="257" t="s">
        <v>357</v>
      </c>
      <c r="D30" s="258"/>
    </row>
    <row r="31" spans="1:4" ht="27.75" customHeight="1">
      <c r="A31" s="94"/>
      <c r="B31" s="16" t="s">
        <v>531</v>
      </c>
      <c r="C31" s="257" t="s">
        <v>358</v>
      </c>
      <c r="D31" s="258"/>
    </row>
    <row r="32" spans="1:4" ht="18.75" customHeight="1">
      <c r="A32" s="94"/>
      <c r="B32" s="16" t="s">
        <v>532</v>
      </c>
      <c r="C32" s="257" t="s">
        <v>148</v>
      </c>
      <c r="D32" s="258"/>
    </row>
    <row r="33" spans="1:4" ht="37.5" customHeight="1">
      <c r="A33" s="94"/>
      <c r="B33" s="16" t="s">
        <v>533</v>
      </c>
      <c r="C33" s="257" t="s">
        <v>150</v>
      </c>
      <c r="D33" s="258"/>
    </row>
    <row r="34" spans="1:4" ht="39" customHeight="1">
      <c r="A34" s="94"/>
      <c r="B34" s="16" t="s">
        <v>534</v>
      </c>
      <c r="C34" s="257" t="s">
        <v>521</v>
      </c>
      <c r="D34" s="258"/>
    </row>
    <row r="35" spans="1:4" ht="39.75" customHeight="1" hidden="1">
      <c r="A35" s="94"/>
      <c r="B35" s="16" t="s">
        <v>365</v>
      </c>
      <c r="C35" s="257" t="s">
        <v>362</v>
      </c>
      <c r="D35" s="258"/>
    </row>
    <row r="36" spans="1:4" ht="27.75" customHeight="1">
      <c r="A36" s="94"/>
      <c r="B36" s="16" t="s">
        <v>535</v>
      </c>
      <c r="C36" s="257" t="s">
        <v>149</v>
      </c>
      <c r="D36" s="258"/>
    </row>
    <row r="37" spans="1:4" ht="60" customHeight="1">
      <c r="A37" s="94"/>
      <c r="B37" s="16" t="s">
        <v>536</v>
      </c>
      <c r="C37" s="257" t="s">
        <v>219</v>
      </c>
      <c r="D37" s="258"/>
    </row>
    <row r="38" spans="1:4" ht="36" customHeight="1" hidden="1">
      <c r="A38" s="94"/>
      <c r="B38" s="16" t="s">
        <v>366</v>
      </c>
      <c r="C38" s="257" t="s">
        <v>149</v>
      </c>
      <c r="D38" s="258"/>
    </row>
    <row r="39" spans="1:4" ht="34.5" customHeight="1">
      <c r="A39" s="94"/>
      <c r="B39" s="16" t="s">
        <v>540</v>
      </c>
      <c r="C39" s="257" t="s">
        <v>220</v>
      </c>
      <c r="D39" s="258"/>
    </row>
    <row r="40" spans="1:4" ht="78" customHeight="1">
      <c r="A40" s="94"/>
      <c r="B40" s="6" t="s">
        <v>539</v>
      </c>
      <c r="C40" s="252" t="s">
        <v>367</v>
      </c>
      <c r="D40" s="253"/>
    </row>
    <row r="41" spans="1:4" ht="55.5" customHeight="1">
      <c r="A41" s="94"/>
      <c r="B41" s="16" t="s">
        <v>538</v>
      </c>
      <c r="C41" s="252" t="s">
        <v>368</v>
      </c>
      <c r="D41" s="253"/>
    </row>
    <row r="42" spans="1:4" ht="44.25" customHeight="1">
      <c r="A42" s="94"/>
      <c r="B42" s="16" t="s">
        <v>537</v>
      </c>
      <c r="C42" s="252" t="s">
        <v>382</v>
      </c>
      <c r="D42" s="253"/>
    </row>
    <row r="43" spans="1:4" ht="12.75">
      <c r="A43" s="7"/>
      <c r="B43" s="7"/>
      <c r="C43" s="8"/>
      <c r="D43" s="8"/>
    </row>
    <row r="44" spans="1:4" ht="12.75">
      <c r="A44" s="7"/>
      <c r="B44" s="7"/>
      <c r="C44" s="8"/>
      <c r="D44" s="8"/>
    </row>
    <row r="45" spans="1:4" ht="12.75">
      <c r="A45" s="7"/>
      <c r="B45" s="7"/>
      <c r="C45" s="8"/>
      <c r="D45" s="8"/>
    </row>
    <row r="46" spans="1:4" ht="12.75">
      <c r="A46" s="7"/>
      <c r="B46" s="7"/>
      <c r="C46" s="8"/>
      <c r="D46" s="8"/>
    </row>
    <row r="47" spans="1:4" ht="12.75">
      <c r="A47" s="7"/>
      <c r="B47" s="7"/>
      <c r="C47" s="8"/>
      <c r="D47" s="8"/>
    </row>
    <row r="48" spans="1:4" ht="12.75">
      <c r="A48" s="7"/>
      <c r="B48" s="7"/>
      <c r="C48" s="8"/>
      <c r="D48" s="8"/>
    </row>
    <row r="49" spans="1:4" ht="12.75">
      <c r="A49" s="7"/>
      <c r="B49" s="7"/>
      <c r="C49" s="8"/>
      <c r="D49" s="8"/>
    </row>
    <row r="50" spans="1:4" ht="12.75">
      <c r="A50" s="7"/>
      <c r="B50" s="7"/>
      <c r="C50" s="8"/>
      <c r="D50" s="8"/>
    </row>
    <row r="51" spans="1:4" ht="12.75">
      <c r="A51" s="7"/>
      <c r="B51" s="7"/>
      <c r="C51" s="8"/>
      <c r="D51" s="8"/>
    </row>
    <row r="52" spans="1:4" ht="12.75">
      <c r="A52" s="7"/>
      <c r="B52" s="7"/>
      <c r="C52" s="8"/>
      <c r="D52" s="8"/>
    </row>
    <row r="53" spans="1:4" ht="12.75">
      <c r="A53" s="7"/>
      <c r="B53" s="7"/>
      <c r="C53" s="8"/>
      <c r="D53" s="8"/>
    </row>
    <row r="54" spans="1:4" ht="12.75">
      <c r="A54" s="7"/>
      <c r="B54" s="7"/>
      <c r="C54" s="8"/>
      <c r="D54" s="8"/>
    </row>
    <row r="55" spans="1:4" ht="12.75">
      <c r="A55" s="7"/>
      <c r="B55" s="7"/>
      <c r="C55" s="8"/>
      <c r="D55" s="8"/>
    </row>
    <row r="56" spans="1:4" ht="12.75">
      <c r="A56" s="7"/>
      <c r="B56" s="7"/>
      <c r="C56" s="8"/>
      <c r="D56" s="8"/>
    </row>
    <row r="57" spans="1:4" ht="12.75">
      <c r="A57" s="7"/>
      <c r="B57" s="7"/>
      <c r="C57" s="8"/>
      <c r="D57" s="8"/>
    </row>
    <row r="58" spans="1:4" ht="12.75">
      <c r="A58" s="7"/>
      <c r="B58" s="7"/>
      <c r="C58" s="8"/>
      <c r="D58" s="8"/>
    </row>
    <row r="59" spans="1:4" ht="12.75">
      <c r="A59" s="7"/>
      <c r="B59" s="7"/>
      <c r="C59" s="8"/>
      <c r="D59" s="8"/>
    </row>
    <row r="60" spans="1:4" ht="12.75">
      <c r="A60" s="7"/>
      <c r="B60" s="7"/>
      <c r="C60" s="8"/>
      <c r="D60" s="8"/>
    </row>
    <row r="61" spans="1:4" ht="12.75">
      <c r="A61" s="7"/>
      <c r="B61" s="7"/>
      <c r="C61" s="8"/>
      <c r="D61" s="8"/>
    </row>
    <row r="62" spans="1:4" ht="12.75">
      <c r="A62" s="7"/>
      <c r="B62" s="7"/>
      <c r="C62" s="8"/>
      <c r="D62" s="8"/>
    </row>
    <row r="63" spans="1:4" ht="12.75">
      <c r="A63" s="7"/>
      <c r="B63" s="7"/>
      <c r="C63" s="8"/>
      <c r="D63" s="8"/>
    </row>
    <row r="64" spans="1:4" ht="12.75">
      <c r="A64" s="7"/>
      <c r="B64" s="7"/>
      <c r="C64" s="8"/>
      <c r="D64" s="8"/>
    </row>
    <row r="65" spans="1:4" ht="12.75">
      <c r="A65" s="7"/>
      <c r="B65" s="7"/>
      <c r="C65" s="8"/>
      <c r="D65" s="8"/>
    </row>
    <row r="66" spans="1:4" ht="12.75">
      <c r="A66" s="7"/>
      <c r="B66" s="7"/>
      <c r="C66" s="8"/>
      <c r="D66" s="8"/>
    </row>
    <row r="67" spans="1:4" ht="12.75">
      <c r="A67" s="7"/>
      <c r="B67" s="7"/>
      <c r="C67" s="8"/>
      <c r="D67" s="8"/>
    </row>
    <row r="68" spans="1:4" ht="12.75">
      <c r="A68" s="7"/>
      <c r="B68" s="7"/>
      <c r="C68" s="8"/>
      <c r="D68" s="8"/>
    </row>
    <row r="69" spans="1:4" ht="12.75">
      <c r="A69" s="7"/>
      <c r="B69" s="7"/>
      <c r="C69" s="8"/>
      <c r="D69" s="8"/>
    </row>
    <row r="70" spans="1:4" ht="12.75">
      <c r="A70" s="7"/>
      <c r="B70" s="7"/>
      <c r="C70" s="8"/>
      <c r="D70" s="8"/>
    </row>
    <row r="71" spans="1:4" ht="12.75">
      <c r="A71" s="7"/>
      <c r="B71" s="7"/>
      <c r="C71" s="8"/>
      <c r="D71" s="8"/>
    </row>
    <row r="72" spans="1:4" ht="12.75">
      <c r="A72" s="7"/>
      <c r="B72" s="7"/>
      <c r="C72" s="8"/>
      <c r="D72" s="8"/>
    </row>
    <row r="73" spans="1:4" ht="12.75">
      <c r="A73" s="7"/>
      <c r="B73" s="7"/>
      <c r="C73" s="8"/>
      <c r="D73" s="8"/>
    </row>
    <row r="74" spans="1:4" ht="12.75">
      <c r="A74" s="7"/>
      <c r="B74" s="7"/>
      <c r="C74" s="8"/>
      <c r="D74" s="8"/>
    </row>
  </sheetData>
  <sheetProtection/>
  <mergeCells count="33">
    <mergeCell ref="C26:D26"/>
    <mergeCell ref="C27:D27"/>
    <mergeCell ref="C28:D28"/>
    <mergeCell ref="C29:D29"/>
    <mergeCell ref="C30:D30"/>
    <mergeCell ref="C32:D32"/>
    <mergeCell ref="C31:D31"/>
    <mergeCell ref="C11:D11"/>
    <mergeCell ref="C12:D12"/>
    <mergeCell ref="C13:D13"/>
    <mergeCell ref="C14:D14"/>
    <mergeCell ref="C16:D16"/>
    <mergeCell ref="C15:D15"/>
    <mergeCell ref="C17:D17"/>
    <mergeCell ref="C41:D41"/>
    <mergeCell ref="C36:D36"/>
    <mergeCell ref="C40:D40"/>
    <mergeCell ref="C37:D37"/>
    <mergeCell ref="C34:D34"/>
    <mergeCell ref="C23:D23"/>
    <mergeCell ref="C33:D33"/>
    <mergeCell ref="C35:D35"/>
    <mergeCell ref="C38:D38"/>
    <mergeCell ref="C42:D42"/>
    <mergeCell ref="A7:D7"/>
    <mergeCell ref="C18:D18"/>
    <mergeCell ref="C19:D19"/>
    <mergeCell ref="C24:D24"/>
    <mergeCell ref="C25:D25"/>
    <mergeCell ref="C39:D39"/>
    <mergeCell ref="C20:D20"/>
    <mergeCell ref="C21:D21"/>
    <mergeCell ref="C22:D22"/>
  </mergeCells>
  <printOptions/>
  <pageMargins left="0.7" right="0.7" top="0.75" bottom="0.75" header="0.3" footer="0.3"/>
  <pageSetup fitToHeight="0" fitToWidth="0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14"/>
  <sheetViews>
    <sheetView zoomScalePageLayoutView="0" workbookViewId="0" topLeftCell="A1">
      <selection activeCell="C9" sqref="C9:D9"/>
    </sheetView>
  </sheetViews>
  <sheetFormatPr defaultColWidth="9.00390625" defaultRowHeight="12.75"/>
  <cols>
    <col min="1" max="1" width="16.875" style="10" customWidth="1"/>
    <col min="2" max="2" width="28.25390625" style="10" customWidth="1"/>
    <col min="3" max="3" width="14.25390625" style="52" customWidth="1"/>
    <col min="4" max="4" width="29.75390625" style="52" customWidth="1"/>
    <col min="5" max="5" width="12.875" style="0" customWidth="1"/>
    <col min="6" max="6" width="11.375" style="0" customWidth="1"/>
  </cols>
  <sheetData>
    <row r="1" ht="15.75">
      <c r="D1" s="53" t="s">
        <v>295</v>
      </c>
    </row>
    <row r="2" ht="15.75">
      <c r="D2" s="13" t="s">
        <v>384</v>
      </c>
    </row>
    <row r="3" ht="15.75">
      <c r="D3" s="53" t="s">
        <v>68</v>
      </c>
    </row>
    <row r="4" ht="15.75">
      <c r="D4" s="13"/>
    </row>
    <row r="6" spans="1:4" ht="12.75" customHeight="1">
      <c r="A6" s="244" t="s">
        <v>483</v>
      </c>
      <c r="B6" s="244"/>
      <c r="C6" s="244"/>
      <c r="D6" s="244"/>
    </row>
    <row r="7" spans="1:4" ht="18.75" customHeight="1">
      <c r="A7" s="244"/>
      <c r="B7" s="244"/>
      <c r="C7" s="244"/>
      <c r="D7" s="244"/>
    </row>
    <row r="8" ht="27.75" customHeight="1"/>
    <row r="9" spans="1:4" ht="54.75" customHeight="1">
      <c r="A9" s="57" t="s">
        <v>67</v>
      </c>
      <c r="B9" s="57" t="s">
        <v>34</v>
      </c>
      <c r="C9" s="263" t="s">
        <v>107</v>
      </c>
      <c r="D9" s="264"/>
    </row>
    <row r="10" spans="1:4" ht="48" customHeight="1">
      <c r="A10" s="58">
        <v>640</v>
      </c>
      <c r="B10" s="59"/>
      <c r="C10" s="261" t="s">
        <v>106</v>
      </c>
      <c r="D10" s="262"/>
    </row>
    <row r="11" spans="1:4" ht="59.25" customHeight="1">
      <c r="A11" s="60"/>
      <c r="B11" s="47" t="s">
        <v>80</v>
      </c>
      <c r="C11" s="265" t="s">
        <v>110</v>
      </c>
      <c r="D11" s="265"/>
    </row>
    <row r="12" spans="1:4" ht="61.5" customHeight="1">
      <c r="A12" s="60"/>
      <c r="B12" s="47" t="s">
        <v>81</v>
      </c>
      <c r="C12" s="265" t="s">
        <v>111</v>
      </c>
      <c r="D12" s="265"/>
    </row>
    <row r="13" spans="1:4" ht="84.75" customHeight="1">
      <c r="A13" s="60"/>
      <c r="B13" s="47" t="s">
        <v>82</v>
      </c>
      <c r="C13" s="265" t="s">
        <v>112</v>
      </c>
      <c r="D13" s="265"/>
    </row>
    <row r="14" spans="1:4" ht="80.25" customHeight="1">
      <c r="A14" s="60"/>
      <c r="B14" s="47" t="s">
        <v>83</v>
      </c>
      <c r="C14" s="265" t="s">
        <v>113</v>
      </c>
      <c r="D14" s="265"/>
    </row>
    <row r="15" spans="1:4" ht="45" customHeight="1">
      <c r="A15" s="60"/>
      <c r="B15" s="47" t="s">
        <v>108</v>
      </c>
      <c r="C15" s="265" t="s">
        <v>84</v>
      </c>
      <c r="D15" s="265"/>
    </row>
    <row r="16" spans="1:4" ht="45" customHeight="1">
      <c r="A16" s="60"/>
      <c r="B16" s="47" t="s">
        <v>109</v>
      </c>
      <c r="C16" s="265" t="s">
        <v>114</v>
      </c>
      <c r="D16" s="265"/>
    </row>
    <row r="17" spans="1:4" ht="63.75" customHeight="1">
      <c r="A17" s="57"/>
      <c r="B17" s="57" t="s">
        <v>85</v>
      </c>
      <c r="C17" s="266" t="s">
        <v>390</v>
      </c>
      <c r="D17" s="267"/>
    </row>
    <row r="18" spans="1:4" ht="60.75" customHeight="1">
      <c r="A18" s="57"/>
      <c r="B18" s="57" t="s">
        <v>86</v>
      </c>
      <c r="C18" s="266" t="s">
        <v>115</v>
      </c>
      <c r="D18" s="267"/>
    </row>
    <row r="19" spans="1:4" ht="15.75">
      <c r="A19" s="56"/>
      <c r="B19" s="56"/>
      <c r="C19" s="61"/>
      <c r="D19" s="61"/>
    </row>
    <row r="20" spans="1:4" ht="15.75">
      <c r="A20" s="56"/>
      <c r="B20" s="56"/>
      <c r="C20" s="62"/>
      <c r="D20" s="62"/>
    </row>
    <row r="21" spans="1:4" ht="15.75">
      <c r="A21" s="56"/>
      <c r="B21" s="56"/>
      <c r="C21" s="62"/>
      <c r="D21" s="62"/>
    </row>
    <row r="22" spans="1:4" ht="15.75">
      <c r="A22" s="56"/>
      <c r="B22" s="56"/>
      <c r="C22" s="62"/>
      <c r="D22" s="62"/>
    </row>
    <row r="23" spans="1:4" ht="15.75">
      <c r="A23" s="56"/>
      <c r="B23" s="56"/>
      <c r="C23" s="62"/>
      <c r="D23" s="62"/>
    </row>
    <row r="24" spans="1:4" ht="15.75">
      <c r="A24" s="56"/>
      <c r="B24" s="56"/>
      <c r="C24" s="62"/>
      <c r="D24" s="62"/>
    </row>
    <row r="25" spans="1:4" ht="15.75">
      <c r="A25" s="56"/>
      <c r="B25" s="56"/>
      <c r="C25" s="62"/>
      <c r="D25" s="62"/>
    </row>
    <row r="26" spans="1:4" ht="15.75">
      <c r="A26" s="56"/>
      <c r="B26" s="56"/>
      <c r="C26" s="62"/>
      <c r="D26" s="62"/>
    </row>
    <row r="27" spans="1:4" ht="15.75">
      <c r="A27" s="56"/>
      <c r="B27" s="56"/>
      <c r="C27" s="62"/>
      <c r="D27" s="62"/>
    </row>
    <row r="28" spans="1:4" ht="15.75">
      <c r="A28" s="56"/>
      <c r="B28" s="56"/>
      <c r="C28" s="62"/>
      <c r="D28" s="62"/>
    </row>
    <row r="29" spans="1:4" ht="15.75">
      <c r="A29" s="56"/>
      <c r="B29" s="56"/>
      <c r="C29" s="62"/>
      <c r="D29" s="62"/>
    </row>
    <row r="30" spans="1:4" ht="15.75">
      <c r="A30" s="56"/>
      <c r="B30" s="56"/>
      <c r="C30" s="62"/>
      <c r="D30" s="62"/>
    </row>
    <row r="31" spans="1:4" ht="15.75">
      <c r="A31" s="56"/>
      <c r="B31" s="56"/>
      <c r="C31" s="62"/>
      <c r="D31" s="62"/>
    </row>
    <row r="32" spans="1:4" ht="15.75">
      <c r="A32" s="56"/>
      <c r="B32" s="56"/>
      <c r="C32" s="62"/>
      <c r="D32" s="62"/>
    </row>
    <row r="33" spans="1:4" ht="15.75">
      <c r="A33" s="56"/>
      <c r="B33" s="56"/>
      <c r="C33" s="62"/>
      <c r="D33" s="62"/>
    </row>
    <row r="34" spans="1:4" ht="15.75">
      <c r="A34" s="56"/>
      <c r="B34" s="56"/>
      <c r="C34" s="62"/>
      <c r="D34" s="62"/>
    </row>
    <row r="35" spans="1:4" ht="15.75">
      <c r="A35" s="56"/>
      <c r="B35" s="56"/>
      <c r="C35" s="62"/>
      <c r="D35" s="62"/>
    </row>
    <row r="36" spans="1:4" ht="15.75">
      <c r="A36" s="56"/>
      <c r="B36" s="56"/>
      <c r="C36" s="62"/>
      <c r="D36" s="62"/>
    </row>
    <row r="37" spans="1:4" ht="15.75">
      <c r="A37" s="56"/>
      <c r="B37" s="56"/>
      <c r="C37" s="62"/>
      <c r="D37" s="62"/>
    </row>
    <row r="38" spans="1:4" ht="15.75">
      <c r="A38" s="56"/>
      <c r="B38" s="56"/>
      <c r="C38" s="62"/>
      <c r="D38" s="62"/>
    </row>
    <row r="39" spans="1:4" ht="15.75">
      <c r="A39" s="56"/>
      <c r="B39" s="56"/>
      <c r="C39" s="62"/>
      <c r="D39" s="62"/>
    </row>
    <row r="40" spans="1:4" ht="15.75">
      <c r="A40" s="56"/>
      <c r="B40" s="56"/>
      <c r="C40" s="62"/>
      <c r="D40" s="62"/>
    </row>
    <row r="41" spans="1:4" ht="15.75">
      <c r="A41" s="56"/>
      <c r="B41" s="56"/>
      <c r="C41" s="62"/>
      <c r="D41" s="62"/>
    </row>
    <row r="42" spans="1:4" ht="15.75">
      <c r="A42" s="56"/>
      <c r="B42" s="56"/>
      <c r="C42" s="62"/>
      <c r="D42" s="62"/>
    </row>
    <row r="43" spans="1:4" ht="15.75">
      <c r="A43" s="56"/>
      <c r="B43" s="56"/>
      <c r="C43" s="62"/>
      <c r="D43" s="62"/>
    </row>
    <row r="44" spans="1:4" ht="15.75">
      <c r="A44" s="56"/>
      <c r="B44" s="56"/>
      <c r="C44" s="62"/>
      <c r="D44" s="62"/>
    </row>
    <row r="45" spans="1:4" ht="15.75">
      <c r="A45" s="56"/>
      <c r="B45" s="56"/>
      <c r="C45" s="62"/>
      <c r="D45" s="62"/>
    </row>
    <row r="46" spans="1:4" ht="15.75">
      <c r="A46" s="56"/>
      <c r="B46" s="56"/>
      <c r="C46" s="62"/>
      <c r="D46" s="62"/>
    </row>
    <row r="47" spans="1:4" ht="15.75">
      <c r="A47" s="56"/>
      <c r="B47" s="56"/>
      <c r="C47" s="62"/>
      <c r="D47" s="62"/>
    </row>
    <row r="48" spans="1:4" ht="15.75">
      <c r="A48" s="56"/>
      <c r="B48" s="56"/>
      <c r="C48" s="62"/>
      <c r="D48" s="62"/>
    </row>
    <row r="49" spans="1:4" ht="15.75">
      <c r="A49" s="56"/>
      <c r="B49" s="56"/>
      <c r="C49" s="62"/>
      <c r="D49" s="62"/>
    </row>
    <row r="50" spans="1:4" ht="15.75">
      <c r="A50" s="56"/>
      <c r="B50" s="56"/>
      <c r="C50" s="62"/>
      <c r="D50" s="62"/>
    </row>
    <row r="51" spans="1:4" ht="15.75">
      <c r="A51" s="56"/>
      <c r="B51" s="56"/>
      <c r="C51" s="62"/>
      <c r="D51" s="62"/>
    </row>
    <row r="52" spans="1:4" ht="15.75">
      <c r="A52" s="56"/>
      <c r="B52" s="56"/>
      <c r="C52" s="62"/>
      <c r="D52" s="62"/>
    </row>
    <row r="53" spans="1:4" ht="15.75">
      <c r="A53" s="56"/>
      <c r="B53" s="56"/>
      <c r="C53" s="62"/>
      <c r="D53" s="62"/>
    </row>
    <row r="54" spans="1:4" ht="15.75">
      <c r="A54" s="56"/>
      <c r="B54" s="56"/>
      <c r="C54" s="62"/>
      <c r="D54" s="62"/>
    </row>
    <row r="55" spans="1:4" ht="15.75">
      <c r="A55" s="56"/>
      <c r="B55" s="56"/>
      <c r="C55" s="62"/>
      <c r="D55" s="62"/>
    </row>
    <row r="56" spans="1:4" ht="15.75">
      <c r="A56" s="56"/>
      <c r="B56" s="56"/>
      <c r="C56" s="62"/>
      <c r="D56" s="62"/>
    </row>
    <row r="57" spans="1:4" ht="15.75">
      <c r="A57" s="56"/>
      <c r="B57" s="56"/>
      <c r="C57" s="62"/>
      <c r="D57" s="62"/>
    </row>
    <row r="58" spans="1:4" ht="15.75">
      <c r="A58" s="56"/>
      <c r="B58" s="56"/>
      <c r="C58" s="62"/>
      <c r="D58" s="62"/>
    </row>
    <row r="59" spans="1:4" ht="15.75">
      <c r="A59" s="56"/>
      <c r="B59" s="56"/>
      <c r="C59" s="62"/>
      <c r="D59" s="62"/>
    </row>
    <row r="60" spans="1:4" ht="15.75">
      <c r="A60" s="56"/>
      <c r="B60" s="56"/>
      <c r="C60" s="62"/>
      <c r="D60" s="62"/>
    </row>
    <row r="61" spans="1:4" ht="15.75">
      <c r="A61" s="56"/>
      <c r="B61" s="56"/>
      <c r="C61" s="62"/>
      <c r="D61" s="62"/>
    </row>
    <row r="62" spans="1:4" ht="15.75">
      <c r="A62" s="56"/>
      <c r="B62" s="56"/>
      <c r="C62" s="62"/>
      <c r="D62" s="62"/>
    </row>
    <row r="63" spans="1:4" ht="15.75">
      <c r="A63" s="56"/>
      <c r="B63" s="56"/>
      <c r="C63" s="62"/>
      <c r="D63" s="62"/>
    </row>
    <row r="64" spans="1:4" ht="15.75">
      <c r="A64" s="56"/>
      <c r="B64" s="56"/>
      <c r="C64" s="62"/>
      <c r="D64" s="62"/>
    </row>
    <row r="65" spans="1:4" ht="15.75">
      <c r="A65" s="56"/>
      <c r="B65" s="56"/>
      <c r="C65" s="62"/>
      <c r="D65" s="62"/>
    </row>
    <row r="66" spans="1:4" ht="15.75">
      <c r="A66" s="56"/>
      <c r="B66" s="56"/>
      <c r="C66" s="62"/>
      <c r="D66" s="62"/>
    </row>
    <row r="67" spans="1:4" ht="15.75">
      <c r="A67" s="56"/>
      <c r="B67" s="56"/>
      <c r="C67" s="62"/>
      <c r="D67" s="62"/>
    </row>
    <row r="68" spans="1:4" ht="15.75">
      <c r="A68" s="56"/>
      <c r="B68" s="56"/>
      <c r="C68" s="62"/>
      <c r="D68" s="62"/>
    </row>
    <row r="69" spans="1:4" ht="15.75">
      <c r="A69" s="56"/>
      <c r="B69" s="56"/>
      <c r="C69" s="62"/>
      <c r="D69" s="62"/>
    </row>
    <row r="70" spans="1:4" ht="15.75">
      <c r="A70" s="56"/>
      <c r="B70" s="56"/>
      <c r="C70" s="62"/>
      <c r="D70" s="62"/>
    </row>
    <row r="71" spans="1:4" ht="15.75">
      <c r="A71" s="56"/>
      <c r="B71" s="56"/>
      <c r="C71" s="62"/>
      <c r="D71" s="62"/>
    </row>
    <row r="72" spans="1:4" ht="15.75">
      <c r="A72" s="56"/>
      <c r="B72" s="56"/>
      <c r="C72" s="62"/>
      <c r="D72" s="62"/>
    </row>
    <row r="73" spans="1:4" ht="15.75">
      <c r="A73" s="56"/>
      <c r="B73" s="56"/>
      <c r="C73" s="62"/>
      <c r="D73" s="62"/>
    </row>
    <row r="74" spans="1:4" ht="15.75">
      <c r="A74" s="56"/>
      <c r="B74" s="56"/>
      <c r="C74" s="62"/>
      <c r="D74" s="62"/>
    </row>
    <row r="75" spans="1:4" ht="15.75">
      <c r="A75" s="56"/>
      <c r="B75" s="56"/>
      <c r="C75" s="62"/>
      <c r="D75" s="62"/>
    </row>
    <row r="76" spans="1:4" ht="15.75">
      <c r="A76" s="56"/>
      <c r="B76" s="56"/>
      <c r="C76" s="62"/>
      <c r="D76" s="62"/>
    </row>
    <row r="77" spans="1:4" ht="15.75">
      <c r="A77" s="56"/>
      <c r="B77" s="56"/>
      <c r="C77" s="62"/>
      <c r="D77" s="62"/>
    </row>
    <row r="78" spans="1:4" ht="15.75">
      <c r="A78" s="56"/>
      <c r="B78" s="56"/>
      <c r="C78" s="62"/>
      <c r="D78" s="62"/>
    </row>
    <row r="79" spans="1:4" ht="15.75">
      <c r="A79" s="56"/>
      <c r="B79" s="56"/>
      <c r="C79" s="62"/>
      <c r="D79" s="62"/>
    </row>
    <row r="80" spans="1:4" ht="15.75">
      <c r="A80" s="56"/>
      <c r="B80" s="56"/>
      <c r="C80" s="62"/>
      <c r="D80" s="62"/>
    </row>
    <row r="81" spans="1:4" ht="15.75">
      <c r="A81" s="56"/>
      <c r="B81" s="56"/>
      <c r="C81" s="62"/>
      <c r="D81" s="62"/>
    </row>
    <row r="82" spans="1:4" ht="15.75">
      <c r="A82" s="56"/>
      <c r="B82" s="56"/>
      <c r="C82" s="62"/>
      <c r="D82" s="62"/>
    </row>
    <row r="83" spans="1:4" ht="15.75">
      <c r="A83" s="56"/>
      <c r="B83" s="56"/>
      <c r="C83" s="62"/>
      <c r="D83" s="62"/>
    </row>
    <row r="84" spans="1:4" ht="15.75">
      <c r="A84" s="56"/>
      <c r="B84" s="56"/>
      <c r="C84" s="62"/>
      <c r="D84" s="62"/>
    </row>
    <row r="85" spans="1:4" ht="15.75">
      <c r="A85" s="56"/>
      <c r="B85" s="56"/>
      <c r="C85" s="62"/>
      <c r="D85" s="62"/>
    </row>
    <row r="86" spans="1:4" ht="15.75">
      <c r="A86" s="56"/>
      <c r="B86" s="56"/>
      <c r="C86" s="62"/>
      <c r="D86" s="62"/>
    </row>
    <row r="87" spans="1:4" ht="15.75">
      <c r="A87" s="56"/>
      <c r="B87" s="56"/>
      <c r="C87" s="62"/>
      <c r="D87" s="62"/>
    </row>
    <row r="88" spans="1:4" ht="15.75">
      <c r="A88" s="56"/>
      <c r="B88" s="56"/>
      <c r="C88" s="62"/>
      <c r="D88" s="62"/>
    </row>
    <row r="89" spans="1:4" ht="15.75">
      <c r="A89" s="56"/>
      <c r="B89" s="56"/>
      <c r="C89" s="62"/>
      <c r="D89" s="62"/>
    </row>
    <row r="90" spans="1:4" ht="15.75">
      <c r="A90" s="56"/>
      <c r="B90" s="56"/>
      <c r="C90" s="62"/>
      <c r="D90" s="62"/>
    </row>
    <row r="91" spans="1:4" ht="15.75">
      <c r="A91" s="56"/>
      <c r="B91" s="56"/>
      <c r="C91" s="62"/>
      <c r="D91" s="62"/>
    </row>
    <row r="92" spans="3:4" ht="15.75">
      <c r="C92" s="54"/>
      <c r="D92" s="54"/>
    </row>
    <row r="93" spans="3:4" ht="15.75">
      <c r="C93" s="54"/>
      <c r="D93" s="54"/>
    </row>
    <row r="94" spans="3:4" ht="15.75">
      <c r="C94" s="54"/>
      <c r="D94" s="54"/>
    </row>
    <row r="95" spans="3:4" ht="15.75">
      <c r="C95" s="54"/>
      <c r="D95" s="54"/>
    </row>
    <row r="96" spans="3:4" ht="15.75">
      <c r="C96" s="54"/>
      <c r="D96" s="54"/>
    </row>
    <row r="97" spans="3:4" ht="15.75">
      <c r="C97" s="54"/>
      <c r="D97" s="54"/>
    </row>
    <row r="98" spans="3:4" ht="15.75">
      <c r="C98" s="54"/>
      <c r="D98" s="54"/>
    </row>
    <row r="99" spans="3:4" ht="15.75">
      <c r="C99" s="54"/>
      <c r="D99" s="54"/>
    </row>
    <row r="100" spans="3:4" ht="15.75">
      <c r="C100" s="54"/>
      <c r="D100" s="54"/>
    </row>
    <row r="101" spans="3:4" ht="15.75">
      <c r="C101" s="54"/>
      <c r="D101" s="54"/>
    </row>
    <row r="102" spans="3:4" ht="15.75">
      <c r="C102" s="54"/>
      <c r="D102" s="54"/>
    </row>
    <row r="103" spans="3:4" ht="15.75">
      <c r="C103" s="54"/>
      <c r="D103" s="54"/>
    </row>
    <row r="104" spans="3:4" ht="15.75">
      <c r="C104" s="54"/>
      <c r="D104" s="54"/>
    </row>
    <row r="105" spans="3:4" ht="15.75">
      <c r="C105" s="54"/>
      <c r="D105" s="54"/>
    </row>
    <row r="106" spans="3:4" ht="15.75">
      <c r="C106" s="54"/>
      <c r="D106" s="54"/>
    </row>
    <row r="107" spans="3:4" ht="15.75">
      <c r="C107" s="54"/>
      <c r="D107" s="54"/>
    </row>
    <row r="108" spans="3:4" ht="15.75">
      <c r="C108" s="54"/>
      <c r="D108" s="54"/>
    </row>
    <row r="109" spans="3:4" ht="15.75">
      <c r="C109" s="54"/>
      <c r="D109" s="54"/>
    </row>
    <row r="110" spans="3:4" ht="15.75">
      <c r="C110" s="54"/>
      <c r="D110" s="54"/>
    </row>
    <row r="111" spans="3:4" ht="15.75">
      <c r="C111" s="54"/>
      <c r="D111" s="54"/>
    </row>
    <row r="112" spans="3:4" ht="15.75">
      <c r="C112" s="54"/>
      <c r="D112" s="54"/>
    </row>
    <row r="113" spans="3:4" ht="15.75">
      <c r="C113" s="54"/>
      <c r="D113" s="54"/>
    </row>
    <row r="114" spans="3:4" ht="15.75">
      <c r="C114" s="54"/>
      <c r="D114" s="54"/>
    </row>
  </sheetData>
  <sheetProtection/>
  <mergeCells count="11">
    <mergeCell ref="C17:D17"/>
    <mergeCell ref="A6:D7"/>
    <mergeCell ref="C9:D9"/>
    <mergeCell ref="C10:D10"/>
    <mergeCell ref="C11:D11"/>
    <mergeCell ref="C18:D18"/>
    <mergeCell ref="C16:D16"/>
    <mergeCell ref="C12:D12"/>
    <mergeCell ref="C13:D13"/>
    <mergeCell ref="C14:D14"/>
    <mergeCell ref="C15:D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2018-12-05T14:04:52Z</cp:lastPrinted>
  <dcterms:created xsi:type="dcterms:W3CDTF">2007-11-14T05:01:51Z</dcterms:created>
  <dcterms:modified xsi:type="dcterms:W3CDTF">2018-12-14T06:40:35Z</dcterms:modified>
  <cp:category/>
  <cp:version/>
  <cp:contentType/>
  <cp:contentStatus/>
</cp:coreProperties>
</file>