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80" tabRatio="822" firstSheet="2" activeTab="2"/>
  </bookViews>
  <sheets>
    <sheet name="доходы 2019 прил.3" sheetId="1" r:id="rId1"/>
    <sheet name="доходы 2020-2021 прил. 4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<sst xmlns="http://schemas.openxmlformats.org/spreadsheetml/2006/main" count="652" uniqueCount="338">
  <si>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</si>
  <si>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Закупка товаров, работ и услуг для государственных (муниципальных) нужд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</si>
  <si>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</si>
  <si>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1 14 00000 00 0000 000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</si>
  <si>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</si>
  <si>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</si>
  <si>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Раздел, подраздел</t>
  </si>
  <si>
    <t>Целевая статья расходов</t>
  </si>
  <si>
    <t>Вид расходов</t>
  </si>
  <si>
    <t>Руководство и управление в сфере установленных функций органов местного самоуправления поселений</t>
  </si>
  <si>
    <t>Иные бюджетные ассигнования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</si>
  <si>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</si>
  <si>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</si>
  <si>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</si>
  <si>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Расходы, связанные с приемом и обслуживанием официальных делегаций и отдельных лиц, организацией, проведением и участием в мероприятиях</t>
  </si>
  <si>
    <t>200</t>
  </si>
  <si>
    <t>Межбюджетные трансферьы</t>
  </si>
  <si>
    <t>ВСЕГО</t>
  </si>
  <si>
    <t>Приложение 4</t>
  </si>
  <si>
    <t>тыс.руб.</t>
  </si>
  <si>
    <t>Налог на доходы физических лиц</t>
  </si>
  <si>
    <t>Земельный налог</t>
  </si>
  <si>
    <t>Бюджет по доходам</t>
  </si>
  <si>
    <t>Государственная пошлина</t>
  </si>
  <si>
    <t>Наименование расходов</t>
  </si>
  <si>
    <t>Сумма</t>
  </si>
  <si>
    <t>1 06 04011 02 0000 110</t>
  </si>
  <si>
    <t>Транспортный налог с организаций</t>
  </si>
  <si>
    <t>Межбюджетные трансферты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</si>
  <si>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</si>
  <si>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</si>
  <si>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</si>
  <si>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 xml:space="preserve"> </t>
  </si>
  <si>
    <t>Составление протоколов об административных правонарушениях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</si>
  <si>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</si>
  <si>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</si>
  <si>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</si>
  <si>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</si>
  <si>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</si>
  <si>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</si>
  <si>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</si>
  <si>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</si>
  <si>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</si>
  <si>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100</t>
  </si>
  <si>
    <t>1 01 02020 01 0000 110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</si>
  <si>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</si>
  <si>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</t>
  </si>
  <si>
    <t>Вильвенского сельского поселения</t>
  </si>
  <si>
    <t>Разработка официальной символики муниципального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</si>
  <si>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</si>
  <si>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</si>
  <si>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>1 05 00000 00 0000 000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</si>
  <si>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</si>
  <si>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</si>
  <si>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</si>
  <si>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</si>
  <si>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</si>
  <si>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</si>
  <si>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</si>
  <si>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</si>
  <si>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</si>
  <si>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</si>
  <si>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</si>
  <si>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</si>
  <si>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</si>
  <si>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</si>
  <si>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</si>
  <si>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Обеспечение деятельности органов местного самоуправления Вильвенского сельского поселения</t>
  </si>
  <si>
    <t>Муниципальная программа Вильвенского сельского поселения "Инфраструктура Вильвенского поселения"</t>
  </si>
  <si>
    <t>1 03 02000 01 0000 110</t>
  </si>
  <si>
    <t>1 03 02250 01 0000 110</t>
  </si>
  <si>
    <t>1 03 02230 01 0000 110</t>
  </si>
  <si>
    <t>1 03 02240 01 0000 110</t>
  </si>
  <si>
    <t>Обеспечение выполнения функций органами местного самоуправления</t>
  </si>
  <si>
    <t>Межбюджетные трансферты передаваемые в бюджет муниципального района на обеспечение содержания Единой дежурно-диспечерской службы.</t>
  </si>
  <si>
    <t>Полномочия в области земельного контроля за использованием земель Вильвенского сельского поселения</t>
  </si>
  <si>
    <t>Межбюджетные трансферты, передаваемые в бюджет муниципального района для осуществления части полномочий бюджета поселения</t>
  </si>
  <si>
    <t>Резервный фонд администрации Вильвенского сельского поселения</t>
  </si>
  <si>
    <t xml:space="preserve">800 </t>
  </si>
  <si>
    <t>800</t>
  </si>
  <si>
    <t>Иные бюджжетные ассигнования</t>
  </si>
  <si>
    <t xml:space="preserve">Мероприятия по обеспечению пожарной безопасности в границах поселения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</si>
  <si>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</si>
  <si>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</si>
  <si>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</si>
  <si>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</si>
  <si>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</si>
  <si>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</si>
  <si>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</si>
  <si>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</si>
  <si>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</si>
  <si>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</si>
  <si>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</si>
  <si>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</si>
  <si>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</si>
  <si>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Муниципальная программа Вильвенского сельского поселения "Управление земельными ресурсами и имуществом Вильвенского поселения"</t>
  </si>
  <si>
    <t>Межевание земельных участков, находящихся в собственности сельского поселения</t>
  </si>
  <si>
    <t>03 0 2004</t>
  </si>
  <si>
    <t>Оплата НДС от продажи имущества и права заключения договоров аренды земельных участков</t>
  </si>
  <si>
    <t>Межбюджетные трансферты, передаваемые в бюджет муниципального района для осуществления полномочий в области градостроительной деятельности</t>
  </si>
  <si>
    <t>Средства поселений на уплату членских взносов в Совет муниципальных образований Пермского края</t>
  </si>
  <si>
    <t xml:space="preserve">Содержание имущества находящегося в казне поселения </t>
  </si>
  <si>
    <t>600</t>
  </si>
  <si>
    <t>Акцизы по подакцизным товарам (продукции), производимым на территории Российской федерации</t>
  </si>
  <si>
    <t>Основное мероприятие "Создание условий для организации и проведения культурно-массовых мероприятий"</t>
  </si>
  <si>
    <t>Закупка товаров, работ и услуг для государственных (муниципальных) нужд</t>
  </si>
  <si>
    <t>Предоставление субсидий федеральным бюджетным, автономным учреждениям и иным некоммерческим организациям</t>
  </si>
  <si>
    <t>Субсидии автономным учреждениям</t>
  </si>
  <si>
    <t>620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</si>
  <si>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</si>
  <si>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</si>
  <si>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</si>
  <si>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>Основное мероприятие " Судебная защита интересов казны Вильвенского сельского поселения"</t>
  </si>
  <si>
    <t>Основное мероприятие "Организация мероприятий в сфере земельных отношений"</t>
  </si>
  <si>
    <t>Паспортизация дорог общего пользования в границах поселения</t>
  </si>
  <si>
    <t xml:space="preserve">01 0 00 00000 </t>
  </si>
  <si>
    <t xml:space="preserve">01 0 01 00000 </t>
  </si>
  <si>
    <t xml:space="preserve">01 0 02 00000 </t>
  </si>
  <si>
    <t xml:space="preserve">01 0 01 00010 </t>
  </si>
  <si>
    <t>01 0 02 00020</t>
  </si>
  <si>
    <t>01 0 02 00030</t>
  </si>
  <si>
    <t>01 0 02 00050</t>
  </si>
  <si>
    <t>01 0 02 00060</t>
  </si>
  <si>
    <t xml:space="preserve">02 0 00 00000 </t>
  </si>
  <si>
    <t xml:space="preserve">03 0 00 00000 </t>
  </si>
  <si>
    <t xml:space="preserve">04 0 00 00000 </t>
  </si>
  <si>
    <t>Основное мероприятие "Обеспечение услугами по организации досуга и услугами организаций культуры"</t>
  </si>
  <si>
    <t>Распоряжение земельными участками, государственная собственность на которые не разграничена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</si>
  <si>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</si>
  <si>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02 0 01 00000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</si>
  <si>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</si>
  <si>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02 0 01 00010</t>
  </si>
  <si>
    <t>02 0 01 00020</t>
  </si>
  <si>
    <t>03 0 01 00000</t>
  </si>
  <si>
    <t>03 0 01 00010</t>
  </si>
  <si>
    <t>03 0 01 00020</t>
  </si>
  <si>
    <t>Муниципальная программа "Управление муниципальными финансами и муниципальным долгом Вильвенского сельского поселения</t>
  </si>
  <si>
    <t>04 0 01 00000</t>
  </si>
  <si>
    <t xml:space="preserve">Обеспечение деятельности функционирования информационной и телекоммуникационной инфраструктуры </t>
  </si>
  <si>
    <t>04 0 01 00010</t>
  </si>
  <si>
    <t xml:space="preserve">Резервный фонд </t>
  </si>
  <si>
    <t>05 0 01 00010</t>
  </si>
  <si>
    <t>Непрограмные направления расходов бюджета Вильвенского сельского поселения</t>
  </si>
  <si>
    <t>91 0 00 00000</t>
  </si>
  <si>
    <t>91 0 00 00010</t>
  </si>
  <si>
    <t>91 0 00 00030</t>
  </si>
  <si>
    <t>92 0 00 00000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</si>
  <si>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</si>
  <si>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92 0 00 00030</t>
  </si>
  <si>
    <t>92 0 00 00040</t>
  </si>
  <si>
    <t>92 0 00 00050</t>
  </si>
  <si>
    <t>90 0 00 00000</t>
  </si>
  <si>
    <t>Глава поселения</t>
  </si>
  <si>
    <t>Программа муниципальных гарантий Вильвенского сельского поселения на 2016 год</t>
  </si>
  <si>
    <t>по состоянию на 01.01.2016</t>
  </si>
  <si>
    <t xml:space="preserve">Основное мероприятия "Обслуживание и содержанию наружного уличного освещения" </t>
  </si>
  <si>
    <t>Приложение 3</t>
  </si>
  <si>
    <t>02 0 02 00000</t>
  </si>
  <si>
    <t>Мероприятия по обслуживанию и содержанию наружного уличного освещения</t>
  </si>
  <si>
    <t>01 0 03 00000</t>
  </si>
  <si>
    <t>92 0 00 00060</t>
  </si>
  <si>
    <t>01 0 03 00060</t>
  </si>
  <si>
    <t>02 0 02 00030</t>
  </si>
  <si>
    <t>Снос объектов недвижимости для подготовки земельных участков под ИЖС</t>
  </si>
  <si>
    <t>92 0 00 51180</t>
  </si>
  <si>
    <t>Муниципальная программа Вильвенского сельского поселения "Культура и развитие  физической культуры и спорта"</t>
  </si>
  <si>
    <t>1 11 05035 10 0000 120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</si>
  <si>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</si>
  <si>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</si>
  <si>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</si>
  <si>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</si>
  <si>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Налоги на совокупный налог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</si>
  <si>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</si>
  <si>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 учреждений (за исключением имущества бюджетных и автономных учреждений)</t>
  </si>
  <si>
    <t xml:space="preserve">Доходы от продажи материальных и нематеральных активов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</si>
  <si>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</si>
  <si>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</si>
  <si>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</si>
  <si>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</si>
  <si>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01 0 05 00000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</si>
  <si>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</si>
  <si>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>300</t>
  </si>
  <si>
    <t>Социальное обеспечение и иные выплаты населению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</si>
  <si>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</si>
  <si>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«Развитие физической культуры и спорта на территории Вильвенского сельского поселения"</t>
  </si>
  <si>
    <t>Участие в физкультурно-массовых мероприятиях, спортивных соревнованиях</t>
  </si>
  <si>
    <t>Участие творческих коллективов поселения в районных конкурсах</t>
  </si>
  <si>
    <t>Проведение новогодних мероприятий</t>
  </si>
  <si>
    <t>Проведение мероприятий, посвященных календарным и юбилейным датам</t>
  </si>
  <si>
    <t>2019 год</t>
  </si>
  <si>
    <t>91 0 00 00020</t>
  </si>
  <si>
    <t>Депутаты представительного органа поселения</t>
  </si>
  <si>
    <t>?</t>
  </si>
  <si>
    <t>92 0 00 00090</t>
  </si>
  <si>
    <t>Средства на эвакуацию тел невостребованных умерших</t>
  </si>
  <si>
    <t>02 0 03 00000</t>
  </si>
  <si>
    <t>Благоустройство сельского поселения</t>
  </si>
  <si>
    <t>02 0 07 00000</t>
  </si>
  <si>
    <t>01 0 03 00080</t>
  </si>
  <si>
    <t>02 0 03 00060</t>
  </si>
  <si>
    <t>02 0 03 00070</t>
  </si>
  <si>
    <t>02 0 03 00080</t>
  </si>
  <si>
    <t>1 06 06030 00 0000 110</t>
  </si>
  <si>
    <t>.000</t>
  </si>
  <si>
    <t>2 00 00000 00 0000 000</t>
  </si>
  <si>
    <t>БЕЗВОЗМЕЗДНЫЕ ПОСТУПЛЕНИЯ</t>
  </si>
  <si>
    <t>Разработка проектно-сметной документации «Строительство системы водоснабжения (водопровода) в п.Вильва»</t>
  </si>
  <si>
    <t>02 0 07 00040</t>
  </si>
  <si>
    <t>02 0 0 00040</t>
  </si>
  <si>
    <t xml:space="preserve">                                                                       Вильвенского сельского поселения</t>
  </si>
  <si>
    <t>02 0 01 2Т200</t>
  </si>
  <si>
    <t>Ремонт автомобильных дорог и искусственных сооружений на них.</t>
  </si>
  <si>
    <t>Предоставление субсидий органам местного самоуправления на ремонт автомобильных дорог и искусственных сооружений на них.</t>
  </si>
  <si>
    <t>Обеспечение творческих коллективов сценическим инвентарем</t>
  </si>
  <si>
    <t xml:space="preserve">05 0 00 00000 </t>
  </si>
  <si>
    <t>05 0 01 00000</t>
  </si>
  <si>
    <t xml:space="preserve">05 0 02 00000 </t>
  </si>
  <si>
    <t>05 0 02 00020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</si>
  <si>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</si>
  <si>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</si>
  <si>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</si>
  <si>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</si>
  <si>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</si>
  <si>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</si>
  <si>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</si>
  <si>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</si>
  <si>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</si>
  <si>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</si>
  <si>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</si>
  <si>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</si>
  <si>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</si>
  <si>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</si>
  <si>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2 02 49999 10 0000 151</t>
  </si>
  <si>
    <t>Прочие межбюджетные трансферты, передаваемые в бюджеты поселений</t>
  </si>
  <si>
    <t>Мероприятия по созданию условий для организации и проведения культурно-массовых мероприятий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</si>
  <si>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</si>
  <si>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</si>
  <si>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Основное мероприятие "Формирование современной городской среды на территории Вильвенского сельского поселения"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</si>
  <si>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</si>
  <si>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02 0 04 00000</t>
  </si>
  <si>
    <t>01 0 04 00000</t>
  </si>
  <si>
    <t>Основное мероприятие "Выполнение работ по текущему ремонту сельского Дома культуры в п.Вильва"</t>
  </si>
  <si>
    <t>Мероприятия по обустройству пандуса СДК в п.Вильва</t>
  </si>
  <si>
    <t>01 0 04 00100</t>
  </si>
  <si>
    <t>02 0 05 00000</t>
  </si>
  <si>
    <t>Основное мероприятие "Организация содержания муниципального жилого фонда Вильвенского сельского поселения</t>
  </si>
  <si>
    <t>02 0 05 00070</t>
  </si>
  <si>
    <t>Мероприятия по проведению в нормативное состояние муниципального жилого фонда</t>
  </si>
  <si>
    <t>Основное мероприятие "Обеспечение пожарной безопасности"</t>
  </si>
  <si>
    <t>Мероприятия по пожарной безопасности в границах поселения</t>
  </si>
  <si>
    <t>Основное мероприятие "Защита населенияи территории от чрезвычайных ситуаций, гражданская оборона"</t>
  </si>
  <si>
    <t>Приобретение генератора</t>
  </si>
  <si>
    <t>Мероприятия по профилактике правонарушений на территории Вильвенского сельского поселения</t>
  </si>
  <si>
    <t>Основное мероприятие "Обеспечение безопасности людей на водных объектах"</t>
  </si>
  <si>
    <t xml:space="preserve">Мероприятия по безопасности людей на водных объектах </t>
  </si>
  <si>
    <t>Обеспечение проведения выборов</t>
  </si>
  <si>
    <t>01 0 06 00000</t>
  </si>
  <si>
    <t>01 0 06 00010</t>
  </si>
  <si>
    <t>02 0 08 00000</t>
  </si>
  <si>
    <t>02 0 08 00010</t>
  </si>
  <si>
    <t>06 0 00 00000</t>
  </si>
  <si>
    <t>06 0 01 00000</t>
  </si>
  <si>
    <t>06 0 01 00010</t>
  </si>
  <si>
    <t>06 0 02 00000</t>
  </si>
  <si>
    <t>06 0 02 00020</t>
  </si>
  <si>
    <t>06 0 02 00030</t>
  </si>
  <si>
    <t>06 0 02 00040</t>
  </si>
  <si>
    <t>06 0 03 00000</t>
  </si>
  <si>
    <t>06 0 03 00050</t>
  </si>
  <si>
    <t>Муниципальная программа "Защита населения и  территорий   от чрезвычайных ситуаций, обеспечение противопожарной защиты объектов и населенных пунктов, обеспечение безопасности и охраны жизни людей на водных объектах Вильвенского сельского поселения"</t>
  </si>
  <si>
    <t>Мероприятия по профилактике наркомании, токсикомании и алкоголизма на территории Вильвенского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</si>
  <si>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</si>
  <si>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</si>
  <si>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1 16 90050 10 0000 140</t>
  </si>
  <si>
    <t>1 17 00000 00 0000 000</t>
  </si>
  <si>
    <t>1 17 05000 00 0000 180</t>
  </si>
  <si>
    <t>1 16 90000 00 0000 140</t>
  </si>
  <si>
    <t>1 16 00000 00 0000 000</t>
  </si>
  <si>
    <t>1 17 05050 10 0000 180</t>
  </si>
  <si>
    <t>1 14 06025 10 0000 430</t>
  </si>
  <si>
    <t>1 17 05050 01 0000 180</t>
  </si>
  <si>
    <t>92 0 00 00020</t>
  </si>
  <si>
    <t>Бюджет по доходам Вильвенского сельского поселения на 2019 год</t>
  </si>
  <si>
    <t>на 2020-2021 годы</t>
  </si>
  <si>
    <t>Сумма на 2020 г.</t>
  </si>
  <si>
    <t>Сумма на 2021 г.</t>
  </si>
  <si>
    <t>1 01 02030 01 0000 110</t>
  </si>
  <si>
    <t>Разработка проектно-сметной документации «Строительство системы водоснабжения (водопровода) в п. Вильва»;</t>
  </si>
  <si>
    <t xml:space="preserve">Ремонт зоны санитарной охраны скважины </t>
  </si>
  <si>
    <t>02 0 07 00060</t>
  </si>
  <si>
    <t>02 0 08 2Ж090</t>
  </si>
  <si>
    <t>Поддержка муниципальных программ формирования современной городской среды (расходы, не софинансируемые из федерального бюджета) (благоустройство территории прилегающей к сельскому Дому культуры в п. Вильва)</t>
  </si>
  <si>
    <t>Благоустройство  территории прилегающей к сельскому  Дому  культуры в п. Вильва</t>
  </si>
  <si>
    <t>92 0 00 2П040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</si>
  <si>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</si>
  <si>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92 000 2У090</t>
  </si>
  <si>
    <t>01 0 05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</si>
  <si>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</si>
  <si>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92 0 00 2У100</t>
  </si>
  <si>
    <t>Снос перестойных насаждений</t>
  </si>
  <si>
    <t>02 0 03 00100</t>
  </si>
  <si>
    <t>Паспортизация сетей водопровода</t>
  </si>
  <si>
    <t>02 0 07 00100</t>
  </si>
  <si>
    <t>к  решению Совета депутатов</t>
  </si>
  <si>
    <t>Средства, передаваемые Добрянскому муниципальному району на выполнение полномочий по кассовому обслуживанию муниципальных учреждений поселений</t>
  </si>
  <si>
    <t>Средства, передаваемые в бюджет муниципального района на выполнение полномочий по осуществлению внешнего муниципального финансового контроля</t>
  </si>
  <si>
    <t>92 0 00 82130</t>
  </si>
  <si>
    <t>92 0 00 82140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</si>
  <si>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</si>
  <si>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</si>
  <si>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</si>
  <si>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Закупка товаров, работ и услуг для обеспечения государственных (муниципальных) нуждгосударственных (муниципальных) нужд
</t>
  </si>
  <si>
    <t>2 02 30024 10 0000 150</t>
  </si>
  <si>
    <t>2 02 30024 00 0000 150</t>
  </si>
  <si>
    <t>2 02 35118 10 0000 150</t>
  </si>
  <si>
    <t>2 02 35118 00 0000 150</t>
  </si>
  <si>
    <t>2 02 15001 10 0000 150</t>
  </si>
  <si>
    <t>2 02 15000 00 0000 150</t>
  </si>
  <si>
    <t>от 26.12.2018 № 45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</si>
  <si>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</si>
  <si>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</si>
  <si>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
</t>
  </si>
  <si>
    <t>Исполнение обязательств в части исполнения решения судов</t>
  </si>
  <si>
    <t>02 0 07 00030</t>
  </si>
  <si>
    <t>Работы по текущему ремонту артезианских скважин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</si>
  <si>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 Вильвенского сельского поселения на 2019 год</t>
  </si>
  <si>
    <t>02 0 01 2Т040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</si>
  <si>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</si>
  <si>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02 0 01 82150</t>
  </si>
  <si>
    <t>Средства, передаваемые Добрянскому муниципальному району на выполнение части полномочий по решению вопросов местного значения в сфере дорожной деятельности</t>
  </si>
  <si>
    <t>Приложение 1</t>
  </si>
  <si>
    <t>02 0 01 ST040</t>
  </si>
  <si>
    <t>92 0 00 82150</t>
  </si>
  <si>
    <t>Средства, передаваемые Добрянскому муниципальному району на исполнение бюджета поселения, в части ведения бухгалтерского (бюджетного), налогового, статистического учета, планирования финансово-хозяйственной деятельности и составления отчетности</t>
  </si>
  <si>
    <t>92 0 00 00200</t>
  </si>
  <si>
    <t>Пенсия за выслугу лет лицам, замещавшим выборные муниципальные должности в Вильвенском сельском поселении</t>
  </si>
  <si>
    <t>к решению Совета депутатов</t>
  </si>
  <si>
    <t>от 20.02.2019 г. № 62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</si>
</sst>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right" vertical="center" wrapText="1" shrinkToFit="1"/>
    </xf>
    <xf numFmtId="49" fontId="7" fillId="0" borderId="11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185" fontId="5" fillId="0" borderId="10" xfId="0" applyNumberFormat="1" applyFont="1" applyBorder="1" applyAlignment="1">
      <alignment horizontal="right" vertical="center" wrapText="1" shrinkToFit="1"/>
    </xf>
    <xf numFmtId="180" fontId="0" fillId="0" borderId="0" xfId="0" applyNumberForma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 shrinkToFit="1"/>
    </xf>
    <xf numFmtId="49" fontId="4" fillId="35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distributed" wrapText="1"/>
    </xf>
    <xf numFmtId="49" fontId="7" fillId="36" borderId="10" xfId="0" applyNumberFormat="1" applyFont="1" applyFill="1" applyBorder="1" applyAlignment="1">
      <alignment horizontal="center" vertical="center" wrapText="1" shrinkToFit="1"/>
    </xf>
    <xf numFmtId="49" fontId="4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 shrinkToFit="1"/>
    </xf>
    <xf numFmtId="49" fontId="7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 shrinkToFit="1"/>
    </xf>
    <xf numFmtId="185" fontId="0" fillId="0" borderId="0" xfId="0" applyNumberFormat="1" applyAlignment="1">
      <alignment horizontal="justify" vertical="center"/>
    </xf>
    <xf numFmtId="180" fontId="4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 shrinkToFit="1"/>
    </xf>
    <xf numFmtId="0" fontId="3" fillId="0" borderId="10" xfId="0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center" vertical="center" wrapText="1" shrinkToFit="1"/>
    </xf>
    <xf numFmtId="180" fontId="7" fillId="33" borderId="10" xfId="0" applyNumberFormat="1" applyFont="1" applyFill="1" applyBorder="1" applyAlignment="1">
      <alignment horizontal="center" vertical="center" wrapText="1" shrinkToFit="1"/>
    </xf>
    <xf numFmtId="180" fontId="4" fillId="33" borderId="10" xfId="0" applyNumberFormat="1" applyFont="1" applyFill="1" applyBorder="1" applyAlignment="1">
      <alignment horizontal="center" vertical="center" wrapText="1" shrinkToFit="1"/>
    </xf>
    <xf numFmtId="180" fontId="13" fillId="0" borderId="10" xfId="0" applyNumberFormat="1" applyFont="1" applyBorder="1" applyAlignment="1">
      <alignment horizontal="center" vertical="center" wrapText="1" shrinkToFit="1"/>
    </xf>
    <xf numFmtId="180" fontId="4" fillId="0" borderId="11" xfId="0" applyNumberFormat="1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vertical="center" wrapText="1" shrinkToFit="1"/>
    </xf>
    <xf numFmtId="0" fontId="7" fillId="35" borderId="13" xfId="0" applyFont="1" applyFill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wrapText="1"/>
    </xf>
    <xf numFmtId="0" fontId="7" fillId="33" borderId="13" xfId="0" applyFont="1" applyFill="1" applyBorder="1" applyAlignment="1">
      <alignment vertical="center" wrapText="1" shrinkToFit="1"/>
    </xf>
    <xf numFmtId="0" fontId="4" fillId="0" borderId="13" xfId="0" applyFont="1" applyBorder="1" applyAlignment="1">
      <alignment vertical="distributed" wrapText="1"/>
    </xf>
    <xf numFmtId="0" fontId="4" fillId="33" borderId="13" xfId="0" applyFont="1" applyFill="1" applyBorder="1" applyAlignment="1">
      <alignment vertical="center" wrapText="1" shrinkToFi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distributed" wrapText="1"/>
    </xf>
    <xf numFmtId="0" fontId="4" fillId="0" borderId="13" xfId="0" applyFont="1" applyBorder="1" applyAlignment="1">
      <alignment horizontal="left" vertical="center" wrapText="1" shrinkToFit="1"/>
    </xf>
    <xf numFmtId="0" fontId="5" fillId="36" borderId="13" xfId="0" applyFont="1" applyFill="1" applyBorder="1" applyAlignment="1">
      <alignment wrapText="1"/>
    </xf>
    <xf numFmtId="0" fontId="7" fillId="0" borderId="13" xfId="0" applyFont="1" applyBorder="1" applyAlignment="1">
      <alignment horizontal="left" vertical="distributed" wrapText="1" shrinkToFit="1"/>
    </xf>
    <xf numFmtId="0" fontId="4" fillId="35" borderId="13" xfId="0" applyFont="1" applyFill="1" applyBorder="1" applyAlignment="1">
      <alignment wrapText="1"/>
    </xf>
    <xf numFmtId="0" fontId="7" fillId="0" borderId="14" xfId="0" applyFont="1" applyBorder="1" applyAlignment="1">
      <alignment horizontal="left" vertical="distributed" wrapText="1" shrinkToFit="1"/>
    </xf>
    <xf numFmtId="0" fontId="5" fillId="36" borderId="13" xfId="0" applyFont="1" applyFill="1" applyBorder="1" applyAlignment="1">
      <alignment vertical="distributed" wrapText="1"/>
    </xf>
    <xf numFmtId="0" fontId="12" fillId="35" borderId="13" xfId="0" applyFont="1" applyFill="1" applyBorder="1" applyAlignment="1">
      <alignment vertical="distributed" wrapText="1"/>
    </xf>
    <xf numFmtId="0" fontId="4" fillId="35" borderId="13" xfId="0" applyFont="1" applyFill="1" applyBorder="1" applyAlignment="1">
      <alignment vertical="distributed" wrapText="1"/>
    </xf>
    <xf numFmtId="0" fontId="6" fillId="0" borderId="13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vertical="center" wrapText="1" shrinkToFit="1"/>
    </xf>
    <xf numFmtId="0" fontId="6" fillId="0" borderId="13" xfId="0" applyFont="1" applyBorder="1" applyAlignment="1">
      <alignment horizontal="left" vertical="top" wrapText="1" shrinkToFit="1"/>
    </xf>
    <xf numFmtId="0" fontId="4" fillId="0" borderId="13" xfId="0" applyFont="1" applyBorder="1" applyAlignment="1">
      <alignment vertical="center" wrapText="1" shrinkToFit="1"/>
    </xf>
    <xf numFmtId="0" fontId="4" fillId="35" borderId="13" xfId="0" applyFont="1" applyFill="1" applyBorder="1" applyAlignment="1">
      <alignment horizontal="left" vertical="center" wrapText="1" shrinkToFit="1"/>
    </xf>
    <xf numFmtId="180" fontId="14" fillId="0" borderId="10" xfId="0" applyNumberFormat="1" applyFont="1" applyFill="1" applyBorder="1" applyAlignment="1">
      <alignment horizontal="center" vertical="center"/>
    </xf>
    <xf numFmtId="180" fontId="5" fillId="36" borderId="10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top" wrapText="1" shrinkToFit="1"/>
    </xf>
    <xf numFmtId="0" fontId="13" fillId="0" borderId="13" xfId="0" applyFont="1" applyBorder="1" applyAlignment="1">
      <alignment horizontal="left" vertical="distributed" wrapText="1" shrinkToFit="1"/>
    </xf>
    <xf numFmtId="0" fontId="4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 shrinkToFit="1"/>
    </xf>
    <xf numFmtId="180" fontId="4" fillId="37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36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left" wrapText="1" shrinkToFi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 shrinkToFi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 shrinkToFit="1"/>
    </xf>
    <xf numFmtId="3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 shrinkToFit="1"/>
    </xf>
    <xf numFmtId="185" fontId="5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Border="1" applyAlignment="1">
      <alignment horizontal="center" vertical="center" wrapText="1" shrinkToFit="1"/>
    </xf>
    <xf numFmtId="4" fontId="5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 shrinkToFit="1"/>
    </xf>
    <xf numFmtId="0" fontId="7" fillId="0" borderId="13" xfId="0" applyFont="1" applyBorder="1" applyAlignment="1">
      <alignment horizontal="left" wrapText="1" shrinkToFit="1"/>
    </xf>
    <xf numFmtId="185" fontId="0" fillId="0" borderId="0" xfId="0" applyNumberFormat="1" applyAlignment="1">
      <alignment horizontal="justify" vertical="center" wrapText="1" shrinkToFit="1"/>
    </xf>
    <xf numFmtId="180" fontId="4" fillId="35" borderId="10" xfId="0" applyNumberFormat="1" applyFont="1" applyFill="1" applyBorder="1" applyAlignment="1">
      <alignment horizontal="center" vertical="center" wrapText="1"/>
    </xf>
    <xf numFmtId="180" fontId="4" fillId="35" borderId="11" xfId="0" applyNumberFormat="1" applyFont="1" applyFill="1" applyBorder="1" applyAlignment="1">
      <alignment horizontal="center" vertical="center" wrapText="1"/>
    </xf>
    <xf numFmtId="180" fontId="7" fillId="35" borderId="10" xfId="0" applyNumberFormat="1" applyFont="1" applyFill="1" applyBorder="1" applyAlignment="1">
      <alignment horizontal="center" vertical="center" wrapText="1" shrinkToFit="1"/>
    </xf>
    <xf numFmtId="180" fontId="4" fillId="35" borderId="10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6" fillId="36" borderId="14" xfId="0" applyFont="1" applyFill="1" applyBorder="1" applyAlignment="1">
      <alignment vertical="center" wrapText="1" shrinkToFit="1"/>
    </xf>
    <xf numFmtId="49" fontId="6" fillId="36" borderId="16" xfId="0" applyNumberFormat="1" applyFont="1" applyFill="1" applyBorder="1" applyAlignment="1">
      <alignment vertical="center" wrapText="1"/>
    </xf>
    <xf numFmtId="49" fontId="6" fillId="36" borderId="10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distributed" wrapText="1"/>
    </xf>
    <xf numFmtId="0" fontId="12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6" fillId="36" borderId="10" xfId="0" applyFont="1" applyFill="1" applyBorder="1" applyAlignment="1">
      <alignment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justify" vertical="center" wrapText="1" shrinkToFit="1"/>
    </xf>
    <xf numFmtId="0" fontId="4" fillId="0" borderId="16" xfId="0" applyFont="1" applyBorder="1" applyAlignment="1">
      <alignment horizontal="justify" vertical="center" wrapText="1" shrinkToFi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8"/>
  <sheetViews>
    <sheetView zoomScalePageLayoutView="0" workbookViewId="0" topLeftCell="A52">
      <selection activeCell="F62" sqref="F62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70.375" style="0" customWidth="1"/>
    <col min="4" max="4" width="10.75390625" style="0" customWidth="1"/>
    <col min="5" max="5" width="12.875" style="0" customWidth="1"/>
    <col min="6" max="6" width="11.375" style="0" customWidth="1"/>
  </cols>
  <sheetData>
    <row r="1" spans="1:4" ht="15">
      <c r="A1" s="4"/>
      <c r="B1" s="5"/>
      <c r="C1" s="154" t="s">
        <v>156</v>
      </c>
      <c r="D1" s="154"/>
    </row>
    <row r="2" spans="1:4" ht="13.5" customHeight="1">
      <c r="A2" s="4"/>
      <c r="B2" s="5"/>
      <c r="C2" s="154" t="s">
        <v>303</v>
      </c>
      <c r="D2" s="154"/>
    </row>
    <row r="3" spans="1:4" ht="13.5" customHeight="1">
      <c r="A3" s="4"/>
      <c r="B3" s="5"/>
      <c r="C3" s="154" t="s">
        <v>47</v>
      </c>
      <c r="D3" s="154"/>
    </row>
    <row r="4" spans="1:4" ht="15">
      <c r="A4" s="4"/>
      <c r="B4" s="5"/>
      <c r="C4" s="154" t="s">
        <v>318</v>
      </c>
      <c r="D4" s="154"/>
    </row>
    <row r="5" spans="1:4" ht="4.5" customHeight="1">
      <c r="A5" s="158"/>
      <c r="B5" s="158"/>
      <c r="C5" s="158"/>
      <c r="D5" s="158"/>
    </row>
    <row r="6" spans="1:4" ht="17.25" customHeight="1">
      <c r="A6" s="158" t="s">
        <v>282</v>
      </c>
      <c r="B6" s="158"/>
      <c r="C6" s="158"/>
      <c r="D6" s="158"/>
    </row>
    <row r="7" spans="1:4" ht="6.75" customHeight="1">
      <c r="A7" s="158"/>
      <c r="B7" s="158"/>
      <c r="C7" s="158"/>
      <c r="D7" s="158"/>
    </row>
    <row r="8" spans="1:4" ht="5.25" customHeight="1">
      <c r="A8" s="158"/>
      <c r="B8" s="158"/>
      <c r="C8" s="158"/>
      <c r="D8" s="158"/>
    </row>
    <row r="9" spans="1:4" ht="15" hidden="1">
      <c r="A9" s="4"/>
      <c r="B9" s="5"/>
      <c r="C9" s="5"/>
      <c r="D9" s="6" t="s">
        <v>19</v>
      </c>
    </row>
    <row r="10" spans="1:4" ht="30" customHeight="1">
      <c r="A10" s="155" t="s">
        <v>34</v>
      </c>
      <c r="B10" s="155"/>
      <c r="C10" s="9" t="s">
        <v>35</v>
      </c>
      <c r="D10" s="10" t="s">
        <v>25</v>
      </c>
    </row>
    <row r="11" spans="1:4" s="1" customFormat="1" ht="15" customHeight="1">
      <c r="A11" s="39">
        <v>1</v>
      </c>
      <c r="B11" s="39">
        <v>2</v>
      </c>
      <c r="C11" s="40">
        <v>3</v>
      </c>
      <c r="D11" s="39">
        <v>6</v>
      </c>
    </row>
    <row r="12" spans="1:4" s="15" customFormat="1" ht="18.75" customHeight="1">
      <c r="A12" s="118" t="s">
        <v>36</v>
      </c>
      <c r="B12" s="12" t="s">
        <v>37</v>
      </c>
      <c r="C12" s="12" t="s">
        <v>38</v>
      </c>
      <c r="D12" s="126">
        <f>D13+D25+D39+D43+D36+D22+D18+D47+D50</f>
        <v>2354.1999999999994</v>
      </c>
    </row>
    <row r="13" spans="1:4" s="15" customFormat="1" ht="20.25" customHeight="1">
      <c r="A13" s="118" t="s">
        <v>36</v>
      </c>
      <c r="B13" s="12" t="s">
        <v>39</v>
      </c>
      <c r="C13" s="12" t="s">
        <v>40</v>
      </c>
      <c r="D13" s="126">
        <f>D14</f>
        <v>695.1999999999999</v>
      </c>
    </row>
    <row r="14" spans="1:4" s="15" customFormat="1" ht="18.75" customHeight="1">
      <c r="A14" s="119" t="s">
        <v>36</v>
      </c>
      <c r="B14" s="7" t="s">
        <v>41</v>
      </c>
      <c r="C14" s="7" t="s">
        <v>20</v>
      </c>
      <c r="D14" s="127">
        <f>D15+D16+D17</f>
        <v>695.1999999999999</v>
      </c>
    </row>
    <row r="15" spans="1:4" s="15" customFormat="1" ht="68.25" customHeight="1">
      <c r="A15" s="119" t="s">
        <v>36</v>
      </c>
      <c r="B15" s="7" t="s">
        <v>42</v>
      </c>
      <c r="C15" s="98" t="s">
        <v>82</v>
      </c>
      <c r="D15" s="127">
        <v>682.3</v>
      </c>
    </row>
    <row r="16" spans="1:4" s="15" customFormat="1" ht="87" customHeight="1">
      <c r="A16" s="119" t="s">
        <v>36</v>
      </c>
      <c r="B16" s="7" t="s">
        <v>44</v>
      </c>
      <c r="C16" s="120" t="s">
        <v>83</v>
      </c>
      <c r="D16" s="127">
        <v>4.6</v>
      </c>
    </row>
    <row r="17" spans="1:4" s="15" customFormat="1" ht="30.75" customHeight="1">
      <c r="A17" s="121" t="s">
        <v>203</v>
      </c>
      <c r="B17" s="117">
        <v>10102030010000100</v>
      </c>
      <c r="C17" s="110" t="s">
        <v>219</v>
      </c>
      <c r="D17" s="127">
        <v>8.3</v>
      </c>
    </row>
    <row r="18" spans="1:5" s="15" customFormat="1" ht="36.75" customHeight="1">
      <c r="A18" s="118" t="s">
        <v>36</v>
      </c>
      <c r="B18" s="12" t="s">
        <v>69</v>
      </c>
      <c r="C18" s="12" t="s">
        <v>103</v>
      </c>
      <c r="D18" s="126">
        <f>D19+D20+D21</f>
        <v>772.4999999999999</v>
      </c>
      <c r="E18" s="57"/>
    </row>
    <row r="19" spans="1:4" s="15" customFormat="1" ht="64.5" customHeight="1">
      <c r="A19" s="119" t="s">
        <v>36</v>
      </c>
      <c r="B19" s="98" t="s">
        <v>70</v>
      </c>
      <c r="C19" s="110" t="s">
        <v>85</v>
      </c>
      <c r="D19" s="127">
        <v>490.7</v>
      </c>
    </row>
    <row r="20" spans="1:4" s="15" customFormat="1" ht="59.25" customHeight="1">
      <c r="A20" s="119" t="s">
        <v>36</v>
      </c>
      <c r="B20" s="98" t="s">
        <v>71</v>
      </c>
      <c r="C20" s="110" t="s">
        <v>84</v>
      </c>
      <c r="D20" s="127">
        <v>279.9</v>
      </c>
    </row>
    <row r="21" spans="1:4" s="15" customFormat="1" ht="79.5" customHeight="1">
      <c r="A21" s="119" t="s">
        <v>36</v>
      </c>
      <c r="B21" s="98" t="s">
        <v>72</v>
      </c>
      <c r="C21" s="110" t="s">
        <v>220</v>
      </c>
      <c r="D21" s="127">
        <v>1.9</v>
      </c>
    </row>
    <row r="22" spans="1:4" s="15" customFormat="1" ht="20.25" customHeight="1">
      <c r="A22" s="119" t="s">
        <v>36</v>
      </c>
      <c r="B22" s="12" t="s">
        <v>51</v>
      </c>
      <c r="C22" s="12" t="s">
        <v>171</v>
      </c>
      <c r="D22" s="126">
        <f>D23</f>
        <v>9.5</v>
      </c>
    </row>
    <row r="23" spans="1:4" s="15" customFormat="1" ht="20.25" customHeight="1">
      <c r="A23" s="119" t="s">
        <v>36</v>
      </c>
      <c r="B23" s="7" t="s">
        <v>52</v>
      </c>
      <c r="C23" s="7" t="s">
        <v>31</v>
      </c>
      <c r="D23" s="127">
        <f>D24</f>
        <v>9.5</v>
      </c>
    </row>
    <row r="24" spans="1:4" s="15" customFormat="1" ht="20.25" customHeight="1">
      <c r="A24" s="119" t="s">
        <v>36</v>
      </c>
      <c r="B24" s="111" t="s">
        <v>53</v>
      </c>
      <c r="C24" s="109" t="s">
        <v>31</v>
      </c>
      <c r="D24" s="127">
        <v>9.5</v>
      </c>
    </row>
    <row r="25" spans="1:4" s="15" customFormat="1" ht="18.75" customHeight="1">
      <c r="A25" s="118" t="s">
        <v>36</v>
      </c>
      <c r="B25" s="12" t="s">
        <v>54</v>
      </c>
      <c r="C25" s="12" t="s">
        <v>55</v>
      </c>
      <c r="D25" s="128">
        <f>D26+D31+D28</f>
        <v>773.6</v>
      </c>
    </row>
    <row r="26" spans="1:4" s="15" customFormat="1" ht="19.5" customHeight="1">
      <c r="A26" s="119" t="s">
        <v>36</v>
      </c>
      <c r="B26" s="98" t="s">
        <v>56</v>
      </c>
      <c r="C26" s="110" t="s">
        <v>221</v>
      </c>
      <c r="D26" s="127">
        <f>D27</f>
        <v>110.9</v>
      </c>
    </row>
    <row r="27" spans="1:4" s="15" customFormat="1" ht="34.5" customHeight="1">
      <c r="A27" s="119" t="s">
        <v>36</v>
      </c>
      <c r="B27" s="98" t="s">
        <v>57</v>
      </c>
      <c r="C27" s="110" t="s">
        <v>271</v>
      </c>
      <c r="D27" s="127">
        <v>110.9</v>
      </c>
    </row>
    <row r="28" spans="1:4" s="15" customFormat="1" ht="20.25" customHeight="1">
      <c r="A28" s="119" t="s">
        <v>36</v>
      </c>
      <c r="B28" s="7" t="s">
        <v>58</v>
      </c>
      <c r="C28" s="12" t="s">
        <v>29</v>
      </c>
      <c r="D28" s="126">
        <f>D29+D30</f>
        <v>523.1</v>
      </c>
    </row>
    <row r="29" spans="1:4" s="15" customFormat="1" ht="18.75" customHeight="1">
      <c r="A29" s="119" t="s">
        <v>36</v>
      </c>
      <c r="B29" s="111" t="s">
        <v>26</v>
      </c>
      <c r="C29" s="112" t="s">
        <v>27</v>
      </c>
      <c r="D29" s="127">
        <v>42.7</v>
      </c>
    </row>
    <row r="30" spans="1:4" s="15" customFormat="1" ht="15.75" customHeight="1">
      <c r="A30" s="119" t="s">
        <v>36</v>
      </c>
      <c r="B30" s="111" t="s">
        <v>59</v>
      </c>
      <c r="C30" s="112" t="s">
        <v>30</v>
      </c>
      <c r="D30" s="127">
        <v>480.4</v>
      </c>
    </row>
    <row r="31" spans="1:4" s="15" customFormat="1" ht="21.75" customHeight="1">
      <c r="A31" s="119" t="s">
        <v>36</v>
      </c>
      <c r="B31" s="7" t="s">
        <v>60</v>
      </c>
      <c r="C31" s="12" t="s">
        <v>21</v>
      </c>
      <c r="D31" s="126">
        <f>D32+D34</f>
        <v>139.6</v>
      </c>
    </row>
    <row r="32" spans="1:4" s="15" customFormat="1" ht="15">
      <c r="A32" s="119" t="s">
        <v>36</v>
      </c>
      <c r="B32" s="122" t="s">
        <v>202</v>
      </c>
      <c r="C32" s="122" t="s">
        <v>86</v>
      </c>
      <c r="D32" s="127">
        <f>D33</f>
        <v>77.6</v>
      </c>
    </row>
    <row r="33" spans="1:4" s="15" customFormat="1" ht="28.5" customHeight="1">
      <c r="A33" s="119" t="s">
        <v>36</v>
      </c>
      <c r="B33" s="23" t="s">
        <v>87</v>
      </c>
      <c r="C33" s="123" t="s">
        <v>88</v>
      </c>
      <c r="D33" s="127">
        <v>77.6</v>
      </c>
    </row>
    <row r="34" spans="1:4" s="15" customFormat="1" ht="15">
      <c r="A34" s="119" t="s">
        <v>36</v>
      </c>
      <c r="B34" s="122" t="s">
        <v>89</v>
      </c>
      <c r="C34" s="122" t="s">
        <v>90</v>
      </c>
      <c r="D34" s="127">
        <f>D35</f>
        <v>62</v>
      </c>
    </row>
    <row r="35" spans="1:4" s="15" customFormat="1" ht="32.25" customHeight="1">
      <c r="A35" s="119" t="s">
        <v>36</v>
      </c>
      <c r="B35" s="122" t="s">
        <v>91</v>
      </c>
      <c r="C35" s="120" t="s">
        <v>92</v>
      </c>
      <c r="D35" s="127">
        <v>62</v>
      </c>
    </row>
    <row r="36" spans="1:4" s="15" customFormat="1" ht="20.25" customHeight="1">
      <c r="A36" s="119" t="s">
        <v>36</v>
      </c>
      <c r="B36" s="12" t="s">
        <v>61</v>
      </c>
      <c r="C36" s="12" t="s">
        <v>23</v>
      </c>
      <c r="D36" s="126">
        <f>D37</f>
        <v>11.6</v>
      </c>
    </row>
    <row r="37" spans="1:4" s="15" customFormat="1" ht="44.25" customHeight="1">
      <c r="A37" s="119" t="s">
        <v>36</v>
      </c>
      <c r="B37" s="7" t="s">
        <v>62</v>
      </c>
      <c r="C37" s="7" t="s">
        <v>222</v>
      </c>
      <c r="D37" s="127">
        <f>D38</f>
        <v>11.6</v>
      </c>
    </row>
    <row r="38" spans="1:4" s="15" customFormat="1" ht="61.5" customHeight="1">
      <c r="A38" s="119" t="s">
        <v>36</v>
      </c>
      <c r="B38" s="7" t="s">
        <v>63</v>
      </c>
      <c r="C38" s="7" t="s">
        <v>223</v>
      </c>
      <c r="D38" s="127">
        <v>11.6</v>
      </c>
    </row>
    <row r="39" spans="1:4" s="15" customFormat="1" ht="45.75" customHeight="1">
      <c r="A39" s="118" t="s">
        <v>36</v>
      </c>
      <c r="B39" s="12" t="s">
        <v>64</v>
      </c>
      <c r="C39" s="12" t="s">
        <v>65</v>
      </c>
      <c r="D39" s="126">
        <f>D40</f>
        <v>26.6</v>
      </c>
    </row>
    <row r="40" spans="1:4" s="15" customFormat="1" ht="72.75" customHeight="1">
      <c r="A40" s="119" t="s">
        <v>36</v>
      </c>
      <c r="B40" s="98" t="s">
        <v>66</v>
      </c>
      <c r="C40" s="113" t="s">
        <v>0</v>
      </c>
      <c r="D40" s="127">
        <f>D41+D42</f>
        <v>26.6</v>
      </c>
    </row>
    <row r="41" spans="1:4" s="15" customFormat="1" ht="57.75" customHeight="1" hidden="1">
      <c r="A41" s="119" t="s">
        <v>36</v>
      </c>
      <c r="B41" s="98" t="s">
        <v>224</v>
      </c>
      <c r="C41" s="113" t="s">
        <v>225</v>
      </c>
      <c r="D41" s="127">
        <v>0</v>
      </c>
    </row>
    <row r="42" spans="1:4" s="15" customFormat="1" ht="63" customHeight="1">
      <c r="A42" s="119" t="s">
        <v>36</v>
      </c>
      <c r="B42" s="98" t="s">
        <v>166</v>
      </c>
      <c r="C42" s="113" t="s">
        <v>128</v>
      </c>
      <c r="D42" s="127">
        <v>26.6</v>
      </c>
    </row>
    <row r="43" spans="1:4" s="15" customFormat="1" ht="21.75" customHeight="1">
      <c r="A43" s="118" t="s">
        <v>36</v>
      </c>
      <c r="B43" s="12" t="s">
        <v>3</v>
      </c>
      <c r="C43" s="12" t="s">
        <v>174</v>
      </c>
      <c r="D43" s="126">
        <f>D44</f>
        <v>13.6</v>
      </c>
    </row>
    <row r="44" spans="1:4" s="15" customFormat="1" ht="63.75" customHeight="1" hidden="1">
      <c r="A44" s="119" t="s">
        <v>36</v>
      </c>
      <c r="B44" s="7" t="s">
        <v>175</v>
      </c>
      <c r="C44" s="7" t="s">
        <v>176</v>
      </c>
      <c r="D44" s="127">
        <f>D45</f>
        <v>13.6</v>
      </c>
    </row>
    <row r="45" spans="1:4" s="15" customFormat="1" ht="49.5" customHeight="1" hidden="1">
      <c r="A45" s="119" t="s">
        <v>36</v>
      </c>
      <c r="B45" s="7" t="s">
        <v>177</v>
      </c>
      <c r="C45" s="7" t="s">
        <v>178</v>
      </c>
      <c r="D45" s="127">
        <f>D46</f>
        <v>13.6</v>
      </c>
    </row>
    <row r="46" spans="1:4" s="15" customFormat="1" ht="44.25" customHeight="1">
      <c r="A46" s="119" t="s">
        <v>36</v>
      </c>
      <c r="B46" s="115" t="s">
        <v>279</v>
      </c>
      <c r="C46" s="110" t="s">
        <v>272</v>
      </c>
      <c r="D46" s="127">
        <v>13.6</v>
      </c>
    </row>
    <row r="47" spans="1:4" s="15" customFormat="1" ht="21.75" customHeight="1">
      <c r="A47" s="119" t="s">
        <v>36</v>
      </c>
      <c r="B47" s="115" t="s">
        <v>277</v>
      </c>
      <c r="C47" s="114" t="s">
        <v>226</v>
      </c>
      <c r="D47" s="126">
        <f>D48</f>
        <v>2</v>
      </c>
    </row>
    <row r="48" spans="1:4" s="15" customFormat="1" ht="27.75" customHeight="1">
      <c r="A48" s="119" t="s">
        <v>36</v>
      </c>
      <c r="B48" s="115" t="s">
        <v>276</v>
      </c>
      <c r="C48" s="115" t="s">
        <v>227</v>
      </c>
      <c r="D48" s="127">
        <f>D49</f>
        <v>2</v>
      </c>
    </row>
    <row r="49" spans="1:4" s="15" customFormat="1" ht="29.25" customHeight="1">
      <c r="A49" s="119" t="s">
        <v>36</v>
      </c>
      <c r="B49" s="115" t="s">
        <v>273</v>
      </c>
      <c r="C49" s="115" t="s">
        <v>218</v>
      </c>
      <c r="D49" s="127">
        <v>2</v>
      </c>
    </row>
    <row r="50" spans="1:4" s="15" customFormat="1" ht="18.75" customHeight="1">
      <c r="A50" s="119" t="s">
        <v>36</v>
      </c>
      <c r="B50" s="115" t="s">
        <v>274</v>
      </c>
      <c r="C50" s="116" t="s">
        <v>228</v>
      </c>
      <c r="D50" s="126">
        <f>D51</f>
        <v>49.6</v>
      </c>
    </row>
    <row r="51" spans="1:4" s="15" customFormat="1" ht="16.5" customHeight="1">
      <c r="A51" s="119" t="s">
        <v>36</v>
      </c>
      <c r="B51" s="115" t="s">
        <v>275</v>
      </c>
      <c r="C51" s="115" t="s">
        <v>228</v>
      </c>
      <c r="D51" s="127">
        <f>D52</f>
        <v>49.6</v>
      </c>
    </row>
    <row r="52" spans="1:4" s="15" customFormat="1" ht="19.5" customHeight="1">
      <c r="A52" s="119" t="s">
        <v>36</v>
      </c>
      <c r="B52" s="115" t="s">
        <v>278</v>
      </c>
      <c r="C52" s="115" t="s">
        <v>94</v>
      </c>
      <c r="D52" s="127">
        <v>49.6</v>
      </c>
    </row>
    <row r="53" spans="1:4" s="15" customFormat="1" ht="15.75" customHeight="1">
      <c r="A53" s="121" t="s">
        <v>203</v>
      </c>
      <c r="B53" s="121" t="s">
        <v>204</v>
      </c>
      <c r="C53" s="121" t="s">
        <v>205</v>
      </c>
      <c r="D53" s="129">
        <f>D54+D56+D58</f>
        <v>5648.3</v>
      </c>
    </row>
    <row r="54" spans="1:4" s="15" customFormat="1" ht="33.75" customHeight="1">
      <c r="A54" s="119" t="s">
        <v>36</v>
      </c>
      <c r="B54" s="98" t="s">
        <v>317</v>
      </c>
      <c r="C54" s="113" t="s">
        <v>229</v>
      </c>
      <c r="D54" s="130">
        <f>D55</f>
        <v>5516.1</v>
      </c>
    </row>
    <row r="55" spans="1:4" s="15" customFormat="1" ht="30">
      <c r="A55" s="119" t="s">
        <v>36</v>
      </c>
      <c r="B55" s="98" t="s">
        <v>316</v>
      </c>
      <c r="C55" s="110" t="s">
        <v>230</v>
      </c>
      <c r="D55" s="130">
        <f>2444+3072.1</f>
        <v>5516.1</v>
      </c>
    </row>
    <row r="56" spans="1:5" s="15" customFormat="1" ht="30">
      <c r="A56" s="110" t="s">
        <v>203</v>
      </c>
      <c r="B56" s="98" t="s">
        <v>315</v>
      </c>
      <c r="C56" s="110" t="s">
        <v>49</v>
      </c>
      <c r="D56" s="130">
        <f>D57</f>
        <v>88.4</v>
      </c>
      <c r="E56" s="15" t="s">
        <v>32</v>
      </c>
    </row>
    <row r="57" spans="1:4" s="18" customFormat="1" ht="30">
      <c r="A57" s="119" t="s">
        <v>36</v>
      </c>
      <c r="B57" s="98" t="s">
        <v>314</v>
      </c>
      <c r="C57" s="110" t="s">
        <v>93</v>
      </c>
      <c r="D57" s="130">
        <v>88.4</v>
      </c>
    </row>
    <row r="58" spans="1:4" s="18" customFormat="1" ht="31.5" customHeight="1">
      <c r="A58" s="119" t="s">
        <v>36</v>
      </c>
      <c r="B58" s="98" t="s">
        <v>313</v>
      </c>
      <c r="C58" s="110" t="s">
        <v>4</v>
      </c>
      <c r="D58" s="130">
        <f>D59</f>
        <v>43.8</v>
      </c>
    </row>
    <row r="59" spans="1:4" s="15" customFormat="1" ht="30">
      <c r="A59" s="119" t="s">
        <v>36</v>
      </c>
      <c r="B59" s="98" t="s">
        <v>312</v>
      </c>
      <c r="C59" s="113" t="s">
        <v>231</v>
      </c>
      <c r="D59" s="130">
        <v>43.8</v>
      </c>
    </row>
    <row r="60" spans="1:6" s="15" customFormat="1" ht="18" customHeight="1">
      <c r="A60" s="156"/>
      <c r="B60" s="157"/>
      <c r="C60" s="12" t="s">
        <v>5</v>
      </c>
      <c r="D60" s="126">
        <f>D12+D53</f>
        <v>8002.5</v>
      </c>
      <c r="F60" s="57"/>
    </row>
    <row r="61" spans="1:4" s="15" customFormat="1" ht="15">
      <c r="A61" s="19"/>
      <c r="B61" s="19"/>
      <c r="C61" s="19"/>
      <c r="D61" s="19"/>
    </row>
    <row r="62" spans="1:4" s="15" customFormat="1" ht="15">
      <c r="A62" s="19"/>
      <c r="B62" s="19"/>
      <c r="C62" s="19"/>
      <c r="D62" s="19"/>
    </row>
    <row r="63" spans="1:4" s="15" customFormat="1" ht="15">
      <c r="A63" s="19"/>
      <c r="B63" s="19"/>
      <c r="C63" s="19"/>
      <c r="D63" s="19"/>
    </row>
    <row r="64" spans="1:4" s="15" customFormat="1" ht="15">
      <c r="A64" s="19"/>
      <c r="B64" s="19"/>
      <c r="C64" s="19"/>
      <c r="D64" s="19"/>
    </row>
    <row r="65" spans="1:4" s="15" customFormat="1" ht="15">
      <c r="A65" s="19"/>
      <c r="B65" s="19"/>
      <c r="C65" s="19"/>
      <c r="D65" s="19"/>
    </row>
    <row r="66" spans="1:4" s="15" customFormat="1" ht="15">
      <c r="A66" s="19"/>
      <c r="B66" s="19"/>
      <c r="C66" s="19"/>
      <c r="D66" s="19"/>
    </row>
    <row r="67" spans="1:4" s="15" customFormat="1" ht="15">
      <c r="A67" s="19"/>
      <c r="B67" s="19"/>
      <c r="C67" s="19"/>
      <c r="D67" s="19"/>
    </row>
    <row r="68" spans="1:4" s="15" customFormat="1" ht="15">
      <c r="A68" s="19"/>
      <c r="B68" s="19"/>
      <c r="C68" s="19"/>
      <c r="D68" s="19"/>
    </row>
    <row r="69" spans="1:4" s="15" customFormat="1" ht="15">
      <c r="A69" s="19"/>
      <c r="B69" s="19"/>
      <c r="C69" s="19"/>
      <c r="D69" s="19"/>
    </row>
    <row r="70" spans="1:4" s="15" customFormat="1" ht="15">
      <c r="A70" s="19"/>
      <c r="B70" s="19"/>
      <c r="C70" s="19"/>
      <c r="D70" s="19"/>
    </row>
    <row r="71" spans="1:4" s="15" customFormat="1" ht="15">
      <c r="A71" s="19"/>
      <c r="B71" s="19"/>
      <c r="C71" s="19"/>
      <c r="D71" s="19"/>
    </row>
    <row r="72" spans="1:4" s="15" customFormat="1" ht="15">
      <c r="A72" s="19"/>
      <c r="B72" s="19"/>
      <c r="C72" s="19"/>
      <c r="D72" s="19"/>
    </row>
    <row r="73" spans="1:4" s="15" customFormat="1" ht="15">
      <c r="A73" s="19"/>
      <c r="B73" s="19"/>
      <c r="C73" s="19"/>
      <c r="D73" s="19"/>
    </row>
    <row r="74" spans="1:4" s="15" customFormat="1" ht="15">
      <c r="A74" s="19"/>
      <c r="B74" s="19"/>
      <c r="C74" s="19"/>
      <c r="D74" s="19"/>
    </row>
    <row r="75" spans="1:4" s="15" customFormat="1" ht="15">
      <c r="A75" s="19"/>
      <c r="B75" s="19"/>
      <c r="C75" s="19"/>
      <c r="D75" s="19"/>
    </row>
    <row r="76" spans="1:4" s="15" customFormat="1" ht="15">
      <c r="A76" s="19"/>
      <c r="B76" s="19"/>
      <c r="C76" s="19"/>
      <c r="D76" s="19"/>
    </row>
    <row r="77" spans="1:4" s="15" customFormat="1" ht="15">
      <c r="A77" s="19"/>
      <c r="B77" s="19"/>
      <c r="C77" s="19"/>
      <c r="D77" s="19"/>
    </row>
    <row r="78" spans="1:4" s="15" customFormat="1" ht="15">
      <c r="A78" s="19"/>
      <c r="B78" s="19"/>
      <c r="C78" s="19"/>
      <c r="D78" s="19"/>
    </row>
    <row r="79" spans="1:4" s="15" customFormat="1" ht="15">
      <c r="A79" s="19"/>
      <c r="B79" s="19"/>
      <c r="C79" s="19"/>
      <c r="D79" s="19"/>
    </row>
    <row r="80" spans="1:4" s="15" customFormat="1" ht="15">
      <c r="A80" s="19"/>
      <c r="B80" s="19"/>
      <c r="C80" s="19"/>
      <c r="D80" s="19"/>
    </row>
    <row r="81" spans="1:4" s="15" customFormat="1" ht="15">
      <c r="A81" s="19"/>
      <c r="B81" s="19"/>
      <c r="C81" s="19"/>
      <c r="D81" s="19"/>
    </row>
    <row r="82" spans="1:4" s="15" customFormat="1" ht="15">
      <c r="A82" s="19"/>
      <c r="B82" s="19"/>
      <c r="C82" s="19"/>
      <c r="D82" s="19"/>
    </row>
    <row r="83" spans="1:4" s="15" customFormat="1" ht="15">
      <c r="A83" s="19"/>
      <c r="B83" s="19"/>
      <c r="C83" s="19"/>
      <c r="D83" s="19"/>
    </row>
    <row r="84" spans="1:4" s="15" customFormat="1" ht="15">
      <c r="A84" s="19"/>
      <c r="B84" s="19"/>
      <c r="C84" s="19"/>
      <c r="D84" s="19"/>
    </row>
    <row r="85" spans="1:4" s="15" customFormat="1" ht="15">
      <c r="A85" s="19"/>
      <c r="B85" s="19"/>
      <c r="C85" s="19"/>
      <c r="D85" s="19"/>
    </row>
    <row r="86" spans="1:4" s="15" customFormat="1" ht="15">
      <c r="A86" s="19"/>
      <c r="B86" s="19"/>
      <c r="C86" s="19"/>
      <c r="D86" s="19"/>
    </row>
    <row r="87" spans="1:4" s="15" customFormat="1" ht="15">
      <c r="A87" s="19"/>
      <c r="B87" s="19"/>
      <c r="C87" s="19"/>
      <c r="D87" s="19"/>
    </row>
    <row r="88" spans="1:4" s="15" customFormat="1" ht="15">
      <c r="A88" s="19"/>
      <c r="B88" s="19"/>
      <c r="C88" s="19"/>
      <c r="D88" s="19"/>
    </row>
    <row r="89" spans="1:4" s="15" customFormat="1" ht="15">
      <c r="A89" s="19"/>
      <c r="B89" s="19"/>
      <c r="C89" s="19"/>
      <c r="D89" s="19"/>
    </row>
    <row r="90" spans="1:4" s="15" customFormat="1" ht="15">
      <c r="A90" s="19"/>
      <c r="B90" s="19"/>
      <c r="C90" s="19"/>
      <c r="D90" s="19"/>
    </row>
    <row r="91" spans="1:4" s="15" customFormat="1" ht="15">
      <c r="A91" s="19"/>
      <c r="B91" s="19"/>
      <c r="C91" s="19"/>
      <c r="D91" s="19"/>
    </row>
    <row r="92" spans="1:4" s="15" customFormat="1" ht="15">
      <c r="A92" s="19"/>
      <c r="B92" s="19"/>
      <c r="C92" s="19"/>
      <c r="D92" s="19"/>
    </row>
    <row r="93" spans="1:4" s="15" customFormat="1" ht="15">
      <c r="A93" s="19"/>
      <c r="B93" s="19"/>
      <c r="C93" s="19"/>
      <c r="D93" s="19"/>
    </row>
    <row r="94" spans="1:4" s="15" customFormat="1" ht="15">
      <c r="A94" s="19"/>
      <c r="B94" s="19"/>
      <c r="C94" s="19"/>
      <c r="D94" s="19"/>
    </row>
    <row r="95" spans="1:4" s="15" customFormat="1" ht="15">
      <c r="A95" s="19"/>
      <c r="B95" s="19"/>
      <c r="C95" s="19"/>
      <c r="D95" s="19"/>
    </row>
    <row r="96" spans="1:4" s="15" customFormat="1" ht="15">
      <c r="A96" s="19"/>
      <c r="B96" s="19"/>
      <c r="C96" s="19"/>
      <c r="D96" s="19"/>
    </row>
    <row r="97" spans="1:4" s="15" customFormat="1" ht="15">
      <c r="A97" s="19"/>
      <c r="B97" s="19"/>
      <c r="C97" s="19"/>
      <c r="D97" s="19"/>
    </row>
    <row r="98" spans="1:4" s="15" customFormat="1" ht="15">
      <c r="A98" s="19"/>
      <c r="B98" s="19"/>
      <c r="C98" s="19"/>
      <c r="D98" s="19"/>
    </row>
    <row r="99" spans="1:4" s="15" customFormat="1" ht="15">
      <c r="A99" s="19"/>
      <c r="B99" s="19"/>
      <c r="C99" s="19"/>
      <c r="D99" s="19"/>
    </row>
    <row r="100" spans="1:4" s="15" customFormat="1" ht="12.75">
      <c r="A100" s="20"/>
      <c r="B100" s="20"/>
      <c r="C100" s="20"/>
      <c r="D100" s="20"/>
    </row>
    <row r="101" spans="1:4" s="15" customFormat="1" ht="12.75">
      <c r="A101" s="20"/>
      <c r="B101" s="20"/>
      <c r="C101" s="20"/>
      <c r="D101" s="20"/>
    </row>
    <row r="102" spans="1:4" s="15" customFormat="1" ht="12.75">
      <c r="A102" s="20"/>
      <c r="B102" s="20"/>
      <c r="C102" s="20"/>
      <c r="D102" s="20"/>
    </row>
    <row r="103" spans="1:4" s="15" customFormat="1" ht="12.75">
      <c r="A103" s="20"/>
      <c r="B103" s="20"/>
      <c r="C103" s="20"/>
      <c r="D103" s="20"/>
    </row>
    <row r="104" spans="1:4" s="15" customFormat="1" ht="12.75">
      <c r="A104" s="20"/>
      <c r="B104" s="20"/>
      <c r="C104" s="20"/>
      <c r="D104" s="20"/>
    </row>
    <row r="105" spans="1:4" s="15" customFormat="1" ht="12.75">
      <c r="A105" s="20"/>
      <c r="B105" s="20"/>
      <c r="C105" s="20"/>
      <c r="D105" s="20"/>
    </row>
    <row r="106" spans="1:4" s="15" customFormat="1" ht="12.75">
      <c r="A106" s="20"/>
      <c r="B106" s="20"/>
      <c r="C106" s="20"/>
      <c r="D106" s="20"/>
    </row>
    <row r="107" spans="1:4" s="15" customFormat="1" ht="12.75">
      <c r="A107" s="20"/>
      <c r="B107" s="20"/>
      <c r="C107" s="20"/>
      <c r="D107" s="20"/>
    </row>
    <row r="108" spans="1:4" s="15" customFormat="1" ht="12.75">
      <c r="A108" s="20"/>
      <c r="B108" s="20"/>
      <c r="C108" s="20"/>
      <c r="D108" s="20"/>
    </row>
    <row r="109" spans="1:4" s="15" customFormat="1" ht="12.75">
      <c r="A109" s="20"/>
      <c r="B109" s="20"/>
      <c r="C109" s="20"/>
      <c r="D109" s="20"/>
    </row>
    <row r="110" spans="1:4" s="15" customFormat="1" ht="12.75">
      <c r="A110" s="20"/>
      <c r="B110" s="20"/>
      <c r="C110" s="20"/>
      <c r="D110" s="20"/>
    </row>
    <row r="111" spans="1:4" s="15" customFormat="1" ht="12.75">
      <c r="A111" s="20"/>
      <c r="B111" s="20"/>
      <c r="C111" s="20"/>
      <c r="D111" s="20"/>
    </row>
    <row r="112" spans="1:4" s="15" customFormat="1" ht="12.75">
      <c r="A112" s="20"/>
      <c r="B112" s="20"/>
      <c r="C112" s="20"/>
      <c r="D112" s="20"/>
    </row>
    <row r="113" spans="1:4" s="15" customFormat="1" ht="12.75">
      <c r="A113" s="20"/>
      <c r="B113" s="20"/>
      <c r="C113" s="20"/>
      <c r="D113" s="20"/>
    </row>
    <row r="114" spans="1:4" s="15" customFormat="1" ht="12.75">
      <c r="A114" s="20"/>
      <c r="B114" s="20"/>
      <c r="C114" s="20"/>
      <c r="D114" s="20"/>
    </row>
    <row r="115" spans="1:4" s="15" customFormat="1" ht="12.75">
      <c r="A115" s="20"/>
      <c r="B115" s="20"/>
      <c r="C115" s="20"/>
      <c r="D115" s="20"/>
    </row>
    <row r="116" spans="1:4" s="15" customFormat="1" ht="12.75">
      <c r="A116" s="20"/>
      <c r="B116" s="20"/>
      <c r="C116" s="20"/>
      <c r="D116" s="20"/>
    </row>
    <row r="117" spans="1:4" s="15" customFormat="1" ht="12.75">
      <c r="A117" s="20"/>
      <c r="B117" s="20"/>
      <c r="C117" s="20"/>
      <c r="D117" s="20"/>
    </row>
    <row r="118" spans="1:4" s="15" customFormat="1" ht="12.75">
      <c r="A118" s="20"/>
      <c r="B118" s="20"/>
      <c r="C118" s="20"/>
      <c r="D118" s="20"/>
    </row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</sheetData>
  <sheetProtection/>
  <mergeCells count="10">
    <mergeCell ref="C1:D1"/>
    <mergeCell ref="C2:D2"/>
    <mergeCell ref="C3:D3"/>
    <mergeCell ref="C4:D4"/>
    <mergeCell ref="A10:B10"/>
    <mergeCell ref="A60:B60"/>
    <mergeCell ref="A6:D6"/>
    <mergeCell ref="A7:D7"/>
    <mergeCell ref="A8:D8"/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0.875" style="0" customWidth="1"/>
    <col min="4" max="4" width="11.625" style="0" customWidth="1"/>
    <col min="5" max="5" width="13.00390625" style="0" customWidth="1"/>
    <col min="6" max="6" width="11.375" style="0" customWidth="1"/>
  </cols>
  <sheetData>
    <row r="1" spans="1:5" ht="15">
      <c r="A1" s="4"/>
      <c r="B1" s="5"/>
      <c r="C1" s="21"/>
      <c r="D1" s="154" t="s">
        <v>18</v>
      </c>
      <c r="E1" s="154"/>
    </row>
    <row r="2" spans="1:5" ht="15">
      <c r="A2" s="4"/>
      <c r="B2" s="5"/>
      <c r="C2" s="154" t="s">
        <v>303</v>
      </c>
      <c r="D2" s="154"/>
      <c r="E2" s="154"/>
    </row>
    <row r="3" spans="1:5" ht="15">
      <c r="A3" s="4"/>
      <c r="B3" s="5"/>
      <c r="C3" s="161" t="s">
        <v>209</v>
      </c>
      <c r="D3" s="161"/>
      <c r="E3" s="161"/>
    </row>
    <row r="4" spans="1:5" ht="15">
      <c r="A4" s="4"/>
      <c r="B4" s="5"/>
      <c r="C4" s="21"/>
      <c r="D4" s="154" t="s">
        <v>318</v>
      </c>
      <c r="E4" s="154"/>
    </row>
    <row r="5" spans="1:4" ht="15">
      <c r="A5" s="4"/>
      <c r="B5" s="5"/>
      <c r="C5" s="154"/>
      <c r="D5" s="154"/>
    </row>
    <row r="6" spans="1:4" ht="15">
      <c r="A6" s="4"/>
      <c r="B6" s="5"/>
      <c r="C6" s="4"/>
      <c r="D6" s="4"/>
    </row>
    <row r="7" spans="1:5" ht="14.25">
      <c r="A7" s="158" t="s">
        <v>22</v>
      </c>
      <c r="B7" s="158"/>
      <c r="C7" s="158"/>
      <c r="D7" s="158"/>
      <c r="E7" s="158"/>
    </row>
    <row r="8" spans="1:5" ht="14.25">
      <c r="A8" s="158" t="s">
        <v>47</v>
      </c>
      <c r="B8" s="158"/>
      <c r="C8" s="158"/>
      <c r="D8" s="158"/>
      <c r="E8" s="158"/>
    </row>
    <row r="9" spans="1:5" ht="14.25">
      <c r="A9" s="158" t="s">
        <v>283</v>
      </c>
      <c r="B9" s="158"/>
      <c r="C9" s="158"/>
      <c r="D9" s="158"/>
      <c r="E9" s="158"/>
    </row>
    <row r="10" spans="1:4" ht="15">
      <c r="A10" s="4"/>
      <c r="B10" s="5"/>
      <c r="C10" s="4"/>
      <c r="D10" s="6"/>
    </row>
    <row r="11" spans="1:5" ht="53.25" customHeight="1">
      <c r="A11" s="155" t="s">
        <v>34</v>
      </c>
      <c r="B11" s="155"/>
      <c r="C11" s="9" t="s">
        <v>35</v>
      </c>
      <c r="D11" s="10" t="s">
        <v>284</v>
      </c>
      <c r="E11" s="62" t="s">
        <v>285</v>
      </c>
    </row>
    <row r="12" spans="1:5" ht="15">
      <c r="A12" s="9">
        <v>1</v>
      </c>
      <c r="B12" s="9">
        <v>2</v>
      </c>
      <c r="C12" s="11">
        <v>3</v>
      </c>
      <c r="D12" s="9">
        <v>6</v>
      </c>
      <c r="E12" s="63"/>
    </row>
    <row r="13" spans="1:5" ht="19.5" customHeight="1">
      <c r="A13" s="13" t="s">
        <v>36</v>
      </c>
      <c r="B13" s="14" t="s">
        <v>37</v>
      </c>
      <c r="C13" s="14" t="s">
        <v>38</v>
      </c>
      <c r="D13" s="41">
        <f>D14+D26+D40+D37+D23+D19+D44+D47</f>
        <v>2386.4999999999995</v>
      </c>
      <c r="E13" s="64">
        <f>E14+E19+E23+E26+E37+E40+E44+E47</f>
        <v>2456.2999999999997</v>
      </c>
    </row>
    <row r="14" spans="1:5" ht="15.75" customHeight="1">
      <c r="A14" s="13" t="s">
        <v>36</v>
      </c>
      <c r="B14" s="14" t="s">
        <v>39</v>
      </c>
      <c r="C14" s="14" t="s">
        <v>40</v>
      </c>
      <c r="D14" s="41">
        <f>D15</f>
        <v>741.5999999999999</v>
      </c>
      <c r="E14" s="64">
        <f>E15</f>
        <v>779.5</v>
      </c>
    </row>
    <row r="15" spans="1:5" ht="15.75" customHeight="1">
      <c r="A15" s="16" t="s">
        <v>36</v>
      </c>
      <c r="B15" s="17" t="s">
        <v>41</v>
      </c>
      <c r="C15" s="17" t="s">
        <v>20</v>
      </c>
      <c r="D15" s="36">
        <f>D16+D17+D18</f>
        <v>741.5999999999999</v>
      </c>
      <c r="E15" s="65">
        <f>E16+E17+E18</f>
        <v>779.5</v>
      </c>
    </row>
    <row r="16" spans="1:5" ht="88.5" customHeight="1">
      <c r="A16" s="16" t="s">
        <v>36</v>
      </c>
      <c r="B16" s="17" t="s">
        <v>42</v>
      </c>
      <c r="C16" s="98" t="s">
        <v>82</v>
      </c>
      <c r="D16" s="36">
        <v>728</v>
      </c>
      <c r="E16" s="65">
        <v>765.1</v>
      </c>
    </row>
    <row r="17" spans="1:5" ht="138" customHeight="1">
      <c r="A17" s="16" t="s">
        <v>36</v>
      </c>
      <c r="B17" s="17" t="s">
        <v>44</v>
      </c>
      <c r="C17" s="8" t="s">
        <v>83</v>
      </c>
      <c r="D17" s="36">
        <v>4.8</v>
      </c>
      <c r="E17" s="65">
        <v>5.1</v>
      </c>
    </row>
    <row r="18" spans="1:5" ht="60" customHeight="1">
      <c r="A18" s="16" t="s">
        <v>36</v>
      </c>
      <c r="B18" s="115" t="s">
        <v>286</v>
      </c>
      <c r="C18" s="110" t="s">
        <v>219</v>
      </c>
      <c r="D18" s="36">
        <v>8.8</v>
      </c>
      <c r="E18" s="65">
        <v>9.3</v>
      </c>
    </row>
    <row r="19" spans="1:5" ht="53.25" customHeight="1">
      <c r="A19" s="13" t="s">
        <v>36</v>
      </c>
      <c r="B19" s="14" t="s">
        <v>69</v>
      </c>
      <c r="C19" s="12" t="s">
        <v>103</v>
      </c>
      <c r="D19" s="41">
        <f>D20+D21+D22</f>
        <v>798.6</v>
      </c>
      <c r="E19" s="64">
        <f>E20+E21+E22</f>
        <v>830.5</v>
      </c>
    </row>
    <row r="20" spans="1:5" ht="93" customHeight="1">
      <c r="A20" s="16" t="s">
        <v>36</v>
      </c>
      <c r="B20" s="98" t="s">
        <v>70</v>
      </c>
      <c r="C20" s="110" t="s">
        <v>85</v>
      </c>
      <c r="D20" s="36">
        <v>508.5</v>
      </c>
      <c r="E20" s="65">
        <v>528.6</v>
      </c>
    </row>
    <row r="21" spans="1:5" ht="93" customHeight="1">
      <c r="A21" s="16" t="s">
        <v>36</v>
      </c>
      <c r="B21" s="98" t="s">
        <v>71</v>
      </c>
      <c r="C21" s="110" t="s">
        <v>84</v>
      </c>
      <c r="D21" s="36">
        <v>288.1</v>
      </c>
      <c r="E21" s="65">
        <v>299.9</v>
      </c>
    </row>
    <row r="22" spans="1:5" ht="105" customHeight="1">
      <c r="A22" s="16" t="s">
        <v>36</v>
      </c>
      <c r="B22" s="98" t="s">
        <v>72</v>
      </c>
      <c r="C22" s="110" t="s">
        <v>220</v>
      </c>
      <c r="D22" s="36">
        <v>2</v>
      </c>
      <c r="E22" s="65">
        <v>2</v>
      </c>
    </row>
    <row r="23" spans="1:5" ht="21" customHeight="1">
      <c r="A23" s="16" t="s">
        <v>36</v>
      </c>
      <c r="B23" s="14" t="s">
        <v>51</v>
      </c>
      <c r="C23" s="14" t="s">
        <v>171</v>
      </c>
      <c r="D23" s="41">
        <f>D24</f>
        <v>9.5</v>
      </c>
      <c r="E23" s="64">
        <f>E24</f>
        <v>9.5</v>
      </c>
    </row>
    <row r="24" spans="1:5" ht="31.5" customHeight="1">
      <c r="A24" s="16" t="s">
        <v>36</v>
      </c>
      <c r="B24" s="111" t="s">
        <v>53</v>
      </c>
      <c r="C24" s="109" t="s">
        <v>31</v>
      </c>
      <c r="D24" s="36">
        <v>9.5</v>
      </c>
      <c r="E24" s="65">
        <v>9.5</v>
      </c>
    </row>
    <row r="25" spans="1:5" ht="48" customHeight="1" hidden="1">
      <c r="A25" s="16" t="s">
        <v>36</v>
      </c>
      <c r="B25" s="17" t="s">
        <v>53</v>
      </c>
      <c r="C25" s="17" t="s">
        <v>31</v>
      </c>
      <c r="D25" s="36">
        <v>0</v>
      </c>
      <c r="E25" s="65">
        <v>0</v>
      </c>
    </row>
    <row r="26" spans="1:5" ht="18.75" customHeight="1">
      <c r="A26" s="13" t="s">
        <v>36</v>
      </c>
      <c r="B26" s="12" t="s">
        <v>54</v>
      </c>
      <c r="C26" s="12" t="s">
        <v>55</v>
      </c>
      <c r="D26" s="44">
        <f>D27+D32+D29</f>
        <v>773.6</v>
      </c>
      <c r="E26" s="64">
        <f>E27+E29+E32</f>
        <v>773.6</v>
      </c>
    </row>
    <row r="27" spans="1:5" ht="18" customHeight="1">
      <c r="A27" s="16" t="s">
        <v>36</v>
      </c>
      <c r="B27" s="98" t="s">
        <v>56</v>
      </c>
      <c r="C27" s="110" t="s">
        <v>221</v>
      </c>
      <c r="D27" s="36">
        <f>D28</f>
        <v>110.9</v>
      </c>
      <c r="E27" s="65">
        <f>E28</f>
        <v>110.9</v>
      </c>
    </row>
    <row r="28" spans="1:5" ht="59.25" customHeight="1">
      <c r="A28" s="16" t="s">
        <v>36</v>
      </c>
      <c r="B28" s="98" t="s">
        <v>57</v>
      </c>
      <c r="C28" s="110" t="s">
        <v>271</v>
      </c>
      <c r="D28" s="36">
        <v>110.9</v>
      </c>
      <c r="E28" s="65">
        <v>110.9</v>
      </c>
    </row>
    <row r="29" spans="1:5" ht="18.75" customHeight="1">
      <c r="A29" s="16" t="s">
        <v>36</v>
      </c>
      <c r="B29" s="7" t="s">
        <v>58</v>
      </c>
      <c r="C29" s="12" t="s">
        <v>29</v>
      </c>
      <c r="D29" s="41">
        <f>D30+D31</f>
        <v>523.1</v>
      </c>
      <c r="E29" s="64">
        <f>E30+E31</f>
        <v>523.1</v>
      </c>
    </row>
    <row r="30" spans="1:5" ht="19.5" customHeight="1">
      <c r="A30" s="16" t="s">
        <v>36</v>
      </c>
      <c r="B30" s="111" t="s">
        <v>26</v>
      </c>
      <c r="C30" s="112" t="s">
        <v>27</v>
      </c>
      <c r="D30" s="36">
        <v>42.7</v>
      </c>
      <c r="E30" s="65">
        <v>42.7</v>
      </c>
    </row>
    <row r="31" spans="1:5" ht="14.25" customHeight="1">
      <c r="A31" s="16" t="s">
        <v>36</v>
      </c>
      <c r="B31" s="111" t="s">
        <v>59</v>
      </c>
      <c r="C31" s="112" t="s">
        <v>30</v>
      </c>
      <c r="D31" s="36">
        <v>480.4</v>
      </c>
      <c r="E31" s="65">
        <v>480.4</v>
      </c>
    </row>
    <row r="32" spans="1:5" ht="15">
      <c r="A32" s="16" t="s">
        <v>36</v>
      </c>
      <c r="B32" s="7" t="s">
        <v>60</v>
      </c>
      <c r="C32" s="12" t="s">
        <v>21</v>
      </c>
      <c r="D32" s="41">
        <f>D33+D35</f>
        <v>139.6</v>
      </c>
      <c r="E32" s="64">
        <f>E33+E35</f>
        <v>139.6</v>
      </c>
    </row>
    <row r="33" spans="1:5" ht="15">
      <c r="A33" s="16" t="s">
        <v>36</v>
      </c>
      <c r="B33" s="122" t="s">
        <v>202</v>
      </c>
      <c r="C33" s="122" t="s">
        <v>86</v>
      </c>
      <c r="D33" s="36">
        <f>D34</f>
        <v>77.6</v>
      </c>
      <c r="E33" s="65">
        <f>E34</f>
        <v>77.6</v>
      </c>
    </row>
    <row r="34" spans="1:5" ht="42" customHeight="1">
      <c r="A34" s="16" t="s">
        <v>36</v>
      </c>
      <c r="B34" s="131" t="s">
        <v>87</v>
      </c>
      <c r="C34" s="120" t="s">
        <v>88</v>
      </c>
      <c r="D34" s="36">
        <v>77.6</v>
      </c>
      <c r="E34" s="65">
        <v>77.6</v>
      </c>
    </row>
    <row r="35" spans="1:5" ht="15">
      <c r="A35" s="16" t="s">
        <v>36</v>
      </c>
      <c r="B35" s="122" t="s">
        <v>89</v>
      </c>
      <c r="C35" s="122" t="s">
        <v>90</v>
      </c>
      <c r="D35" s="36">
        <f>D36</f>
        <v>62</v>
      </c>
      <c r="E35" s="65">
        <f>E36</f>
        <v>62</v>
      </c>
    </row>
    <row r="36" spans="1:5" ht="42.75" customHeight="1">
      <c r="A36" s="16" t="s">
        <v>36</v>
      </c>
      <c r="B36" s="131" t="s">
        <v>91</v>
      </c>
      <c r="C36" s="120" t="s">
        <v>92</v>
      </c>
      <c r="D36" s="36">
        <v>62</v>
      </c>
      <c r="E36" s="65">
        <v>62</v>
      </c>
    </row>
    <row r="37" spans="1:5" ht="18.75" customHeight="1">
      <c r="A37" s="16" t="s">
        <v>36</v>
      </c>
      <c r="B37" s="12" t="s">
        <v>61</v>
      </c>
      <c r="C37" s="12" t="s">
        <v>23</v>
      </c>
      <c r="D37" s="41">
        <f>D38</f>
        <v>11.6</v>
      </c>
      <c r="E37" s="64">
        <f>E38</f>
        <v>11.6</v>
      </c>
    </row>
    <row r="38" spans="1:5" ht="41.25" customHeight="1">
      <c r="A38" s="16" t="s">
        <v>36</v>
      </c>
      <c r="B38" s="7" t="s">
        <v>62</v>
      </c>
      <c r="C38" s="7" t="s">
        <v>222</v>
      </c>
      <c r="D38" s="36">
        <f>D39</f>
        <v>11.6</v>
      </c>
      <c r="E38" s="65">
        <f>E39</f>
        <v>11.6</v>
      </c>
    </row>
    <row r="39" spans="1:5" ht="83.25" customHeight="1">
      <c r="A39" s="16" t="s">
        <v>36</v>
      </c>
      <c r="B39" s="7" t="s">
        <v>63</v>
      </c>
      <c r="C39" s="7" t="s">
        <v>223</v>
      </c>
      <c r="D39" s="36">
        <v>11.6</v>
      </c>
      <c r="E39" s="65">
        <v>11.6</v>
      </c>
    </row>
    <row r="40" spans="1:5" ht="60" customHeight="1" hidden="1">
      <c r="A40" s="13" t="s">
        <v>36</v>
      </c>
      <c r="B40" s="12" t="s">
        <v>64</v>
      </c>
      <c r="C40" s="12" t="s">
        <v>65</v>
      </c>
      <c r="D40" s="41">
        <f>D41</f>
        <v>0</v>
      </c>
      <c r="E40" s="64">
        <f>E41</f>
        <v>0</v>
      </c>
    </row>
    <row r="41" spans="1:5" ht="104.25" customHeight="1" hidden="1">
      <c r="A41" s="16" t="s">
        <v>36</v>
      </c>
      <c r="B41" s="98" t="s">
        <v>66</v>
      </c>
      <c r="C41" s="113" t="s">
        <v>0</v>
      </c>
      <c r="D41" s="36">
        <f>D43</f>
        <v>0</v>
      </c>
      <c r="E41" s="65">
        <f>E43</f>
        <v>0</v>
      </c>
    </row>
    <row r="42" spans="1:5" ht="84.75" customHeight="1" hidden="1">
      <c r="A42" s="16" t="s">
        <v>36</v>
      </c>
      <c r="B42" s="17" t="s">
        <v>172</v>
      </c>
      <c r="C42" s="7" t="s">
        <v>173</v>
      </c>
      <c r="D42" s="36">
        <v>0</v>
      </c>
      <c r="E42" s="65">
        <v>0</v>
      </c>
    </row>
    <row r="43" spans="1:10" ht="75.75" customHeight="1" hidden="1">
      <c r="A43" s="16" t="s">
        <v>36</v>
      </c>
      <c r="B43" s="98" t="s">
        <v>166</v>
      </c>
      <c r="C43" s="113" t="s">
        <v>128</v>
      </c>
      <c r="D43" s="36">
        <v>0</v>
      </c>
      <c r="E43" s="65">
        <v>0</v>
      </c>
      <c r="F43" s="159"/>
      <c r="G43" s="160"/>
      <c r="H43" s="160"/>
      <c r="I43" s="160"/>
      <c r="J43" s="160"/>
    </row>
    <row r="44" spans="1:5" ht="25.5" customHeight="1">
      <c r="A44" s="16" t="s">
        <v>36</v>
      </c>
      <c r="B44" s="115" t="s">
        <v>277</v>
      </c>
      <c r="C44" s="114" t="s">
        <v>226</v>
      </c>
      <c r="D44" s="41">
        <f>D45</f>
        <v>2</v>
      </c>
      <c r="E44" s="64">
        <f>E45</f>
        <v>2</v>
      </c>
    </row>
    <row r="45" spans="1:5" ht="30">
      <c r="A45" s="16" t="s">
        <v>36</v>
      </c>
      <c r="B45" s="115" t="s">
        <v>276</v>
      </c>
      <c r="C45" s="115" t="s">
        <v>227</v>
      </c>
      <c r="D45" s="36">
        <f>D46</f>
        <v>2</v>
      </c>
      <c r="E45" s="65">
        <f>E46</f>
        <v>2</v>
      </c>
    </row>
    <row r="46" spans="1:5" ht="45">
      <c r="A46" s="16" t="s">
        <v>36</v>
      </c>
      <c r="B46" s="115" t="s">
        <v>273</v>
      </c>
      <c r="C46" s="115" t="s">
        <v>218</v>
      </c>
      <c r="D46" s="36">
        <v>2</v>
      </c>
      <c r="E46" s="65">
        <v>2</v>
      </c>
    </row>
    <row r="47" spans="1:5" ht="15">
      <c r="A47" s="16" t="s">
        <v>36</v>
      </c>
      <c r="B47" s="115" t="s">
        <v>274</v>
      </c>
      <c r="C47" s="116" t="s">
        <v>228</v>
      </c>
      <c r="D47" s="41">
        <f>D48</f>
        <v>49.6</v>
      </c>
      <c r="E47" s="64">
        <f>E48</f>
        <v>49.6</v>
      </c>
    </row>
    <row r="48" spans="1:5" ht="15">
      <c r="A48" s="16" t="s">
        <v>36</v>
      </c>
      <c r="B48" s="115" t="s">
        <v>275</v>
      </c>
      <c r="C48" s="115" t="s">
        <v>228</v>
      </c>
      <c r="D48" s="36">
        <f>D49</f>
        <v>49.6</v>
      </c>
      <c r="E48" s="65">
        <f>E49</f>
        <v>49.6</v>
      </c>
    </row>
    <row r="49" spans="1:5" ht="30">
      <c r="A49" s="16" t="s">
        <v>36</v>
      </c>
      <c r="B49" s="115" t="s">
        <v>280</v>
      </c>
      <c r="C49" s="115" t="s">
        <v>94</v>
      </c>
      <c r="D49" s="36">
        <v>49.6</v>
      </c>
      <c r="E49" s="65">
        <v>49.6</v>
      </c>
    </row>
    <row r="50" spans="1:5" ht="26.25" customHeight="1">
      <c r="A50" s="105" t="s">
        <v>203</v>
      </c>
      <c r="B50" s="105" t="s">
        <v>204</v>
      </c>
      <c r="C50" s="106" t="s">
        <v>205</v>
      </c>
      <c r="D50" s="103">
        <f>D51+D53+D55</f>
        <v>5740.2</v>
      </c>
      <c r="E50" s="103">
        <f>E51+E53+E55</f>
        <v>5736.6</v>
      </c>
    </row>
    <row r="51" spans="1:5" ht="33" customHeight="1">
      <c r="A51" s="16" t="s">
        <v>36</v>
      </c>
      <c r="B51" s="98" t="s">
        <v>317</v>
      </c>
      <c r="C51" s="113" t="s">
        <v>229</v>
      </c>
      <c r="D51" s="104">
        <f>D52</f>
        <v>5618.5</v>
      </c>
      <c r="E51" s="104">
        <f>E52</f>
        <v>5612.7</v>
      </c>
    </row>
    <row r="52" spans="1:5" ht="28.5" customHeight="1">
      <c r="A52" s="16" t="s">
        <v>36</v>
      </c>
      <c r="B52" s="98" t="s">
        <v>316</v>
      </c>
      <c r="C52" s="110" t="s">
        <v>230</v>
      </c>
      <c r="D52" s="104">
        <v>5618.5</v>
      </c>
      <c r="E52" s="104">
        <v>5612.7</v>
      </c>
    </row>
    <row r="53" spans="1:5" ht="30" customHeight="1">
      <c r="A53" s="107" t="s">
        <v>203</v>
      </c>
      <c r="B53" s="98" t="s">
        <v>315</v>
      </c>
      <c r="C53" s="110" t="s">
        <v>49</v>
      </c>
      <c r="D53" s="104">
        <f>D54</f>
        <v>88.4</v>
      </c>
      <c r="E53" s="104">
        <f>E54</f>
        <v>90.6</v>
      </c>
    </row>
    <row r="54" spans="1:5" ht="60">
      <c r="A54" s="16" t="s">
        <v>36</v>
      </c>
      <c r="B54" s="98" t="s">
        <v>314</v>
      </c>
      <c r="C54" s="110" t="s">
        <v>93</v>
      </c>
      <c r="D54" s="104">
        <v>88.4</v>
      </c>
      <c r="E54" s="104">
        <v>90.6</v>
      </c>
    </row>
    <row r="55" spans="1:5" ht="43.5" customHeight="1">
      <c r="A55" s="16" t="s">
        <v>36</v>
      </c>
      <c r="B55" s="117" t="s">
        <v>313</v>
      </c>
      <c r="C55" s="110" t="s">
        <v>4</v>
      </c>
      <c r="D55" s="104">
        <f>D56</f>
        <v>33.3</v>
      </c>
      <c r="E55" s="104">
        <f>E56</f>
        <v>33.3</v>
      </c>
    </row>
    <row r="56" spans="1:5" ht="44.25" customHeight="1">
      <c r="A56" s="16" t="s">
        <v>36</v>
      </c>
      <c r="B56" s="98" t="s">
        <v>312</v>
      </c>
      <c r="C56" s="113" t="s">
        <v>231</v>
      </c>
      <c r="D56" s="104">
        <v>33.3</v>
      </c>
      <c r="E56" s="104">
        <v>33.3</v>
      </c>
    </row>
    <row r="57" spans="1:5" ht="30" hidden="1">
      <c r="A57" s="16" t="s">
        <v>36</v>
      </c>
      <c r="B57" s="124" t="s">
        <v>232</v>
      </c>
      <c r="C57" s="125" t="s">
        <v>233</v>
      </c>
      <c r="D57" s="104">
        <v>0</v>
      </c>
      <c r="E57" s="104">
        <v>0</v>
      </c>
    </row>
    <row r="58" spans="1:5" ht="15">
      <c r="A58" s="162"/>
      <c r="B58" s="163"/>
      <c r="C58" s="14" t="s">
        <v>5</v>
      </c>
      <c r="D58" s="41">
        <f>D13+D50</f>
        <v>8126.699999999999</v>
      </c>
      <c r="E58" s="64">
        <f>E50+E13</f>
        <v>8192.9</v>
      </c>
    </row>
    <row r="59" spans="1:4" ht="12.75">
      <c r="A59" s="20"/>
      <c r="B59" s="20"/>
      <c r="C59" s="20"/>
      <c r="D59" s="20"/>
    </row>
    <row r="60" spans="1:4" ht="12.75">
      <c r="A60" s="20"/>
      <c r="B60" s="20"/>
      <c r="C60" s="20"/>
      <c r="D60" s="20"/>
    </row>
    <row r="61" spans="1:4" ht="12.75">
      <c r="A61" s="20"/>
      <c r="B61" s="20"/>
      <c r="C61" s="20"/>
      <c r="D61" s="20"/>
    </row>
    <row r="62" spans="1:5" ht="12.75">
      <c r="A62" s="20"/>
      <c r="B62" s="20"/>
      <c r="C62" s="20"/>
      <c r="D62" s="137"/>
      <c r="E62" s="42"/>
    </row>
    <row r="63" spans="1:4" ht="12.75">
      <c r="A63" s="20"/>
      <c r="B63" s="20"/>
      <c r="C63" s="20"/>
      <c r="D63" s="20"/>
    </row>
    <row r="64" spans="1:4" ht="12.75">
      <c r="A64" s="20"/>
      <c r="B64" s="20"/>
      <c r="C64" s="20"/>
      <c r="D64" s="20"/>
    </row>
    <row r="65" spans="1:4" ht="12.75">
      <c r="A65" s="20"/>
      <c r="B65" s="20"/>
      <c r="C65" s="20"/>
      <c r="D65" s="20"/>
    </row>
    <row r="66" spans="1:4" ht="12.75">
      <c r="A66" s="20"/>
      <c r="B66" s="20"/>
      <c r="C66" s="20"/>
      <c r="D66" s="20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</sheetData>
  <sheetProtection/>
  <mergeCells count="11">
    <mergeCell ref="A58:B58"/>
    <mergeCell ref="C5:D5"/>
    <mergeCell ref="A11:B11"/>
    <mergeCell ref="A7:E7"/>
    <mergeCell ref="A8:E8"/>
    <mergeCell ref="A9:E9"/>
    <mergeCell ref="D4:E4"/>
    <mergeCell ref="C2:E2"/>
    <mergeCell ref="F43:J43"/>
    <mergeCell ref="C3:E3"/>
    <mergeCell ref="D1:E1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07"/>
  <sheetViews>
    <sheetView tabSelected="1" zoomScalePageLayoutView="0" workbookViewId="0" topLeftCell="B1">
      <selection activeCell="D142" sqref="D142"/>
    </sheetView>
  </sheetViews>
  <sheetFormatPr defaultColWidth="9.00390625" defaultRowHeight="12.75"/>
  <cols>
    <col min="1" max="1" width="11.75390625" style="4" hidden="1" customWidth="1"/>
    <col min="2" max="2" width="25.25390625" style="4" customWidth="1"/>
    <col min="3" max="3" width="10.875" style="4" customWidth="1"/>
    <col min="4" max="4" width="45.875" style="23" customWidth="1"/>
    <col min="5" max="5" width="12.875" style="0" customWidth="1"/>
    <col min="6" max="6" width="11.375" style="0" customWidth="1"/>
  </cols>
  <sheetData>
    <row r="1" spans="3:5" ht="15">
      <c r="C1" s="2"/>
      <c r="D1" s="3"/>
      <c r="E1" s="6" t="s">
        <v>330</v>
      </c>
    </row>
    <row r="2" spans="3:5" ht="15">
      <c r="C2" s="2"/>
      <c r="D2" s="3"/>
      <c r="E2" s="6" t="s">
        <v>336</v>
      </c>
    </row>
    <row r="3" spans="3:5" ht="15">
      <c r="C3" s="2"/>
      <c r="D3" s="3"/>
      <c r="E3" s="6" t="s">
        <v>47</v>
      </c>
    </row>
    <row r="4" spans="4:5" ht="14.25" customHeight="1">
      <c r="D4" s="154" t="s">
        <v>337</v>
      </c>
      <c r="E4" s="154"/>
    </row>
    <row r="6" ht="1.5" customHeight="1">
      <c r="A6" s="4" t="s">
        <v>153</v>
      </c>
    </row>
    <row r="7" spans="1:4" ht="14.25" customHeight="1">
      <c r="A7" s="167" t="s">
        <v>325</v>
      </c>
      <c r="B7" s="167"/>
      <c r="C7" s="167"/>
      <c r="D7" s="167"/>
    </row>
    <row r="8" spans="1:4" ht="46.5" customHeight="1">
      <c r="A8" s="167"/>
      <c r="B8" s="167"/>
      <c r="C8" s="167"/>
      <c r="D8" s="167"/>
    </row>
    <row r="9" spans="1:4" ht="1.5" customHeight="1">
      <c r="A9" s="168"/>
      <c r="B9" s="168"/>
      <c r="C9" s="168"/>
      <c r="D9" s="168"/>
    </row>
    <row r="10" spans="1:4" ht="15" hidden="1">
      <c r="A10" s="24"/>
      <c r="B10" s="24"/>
      <c r="C10" s="24" t="s">
        <v>154</v>
      </c>
      <c r="D10" s="25"/>
    </row>
    <row r="11" spans="1:5" ht="15" customHeight="1">
      <c r="A11" s="24"/>
      <c r="B11" s="24"/>
      <c r="C11" s="24"/>
      <c r="D11" s="25"/>
      <c r="E11" t="s">
        <v>19</v>
      </c>
    </row>
    <row r="12" spans="1:5" ht="12.75" customHeight="1">
      <c r="A12" s="169" t="s">
        <v>6</v>
      </c>
      <c r="B12" s="169" t="s">
        <v>7</v>
      </c>
      <c r="C12" s="169" t="s">
        <v>8</v>
      </c>
      <c r="D12" s="171" t="s">
        <v>24</v>
      </c>
      <c r="E12" s="164" t="s">
        <v>189</v>
      </c>
    </row>
    <row r="13" spans="1:5" ht="12.75" customHeight="1">
      <c r="A13" s="170"/>
      <c r="B13" s="170"/>
      <c r="C13" s="170"/>
      <c r="D13" s="172"/>
      <c r="E13" s="165"/>
    </row>
    <row r="14" spans="1:5" ht="6.75" customHeight="1">
      <c r="A14" s="170"/>
      <c r="B14" s="170"/>
      <c r="C14" s="170"/>
      <c r="D14" s="172"/>
      <c r="E14" s="165"/>
    </row>
    <row r="15" spans="1:5" ht="1.5" customHeight="1" hidden="1">
      <c r="A15" s="170"/>
      <c r="B15" s="170"/>
      <c r="C15" s="170"/>
      <c r="D15" s="172"/>
      <c r="E15" s="166"/>
    </row>
    <row r="16" spans="1:7" ht="46.5" customHeight="1">
      <c r="A16" s="47"/>
      <c r="B16" s="34" t="s">
        <v>115</v>
      </c>
      <c r="C16" s="46"/>
      <c r="D16" s="71" t="s">
        <v>165</v>
      </c>
      <c r="E16" s="94">
        <f>E17+E21+E34+E39+E42+E45</f>
        <v>1176.2</v>
      </c>
      <c r="F16" s="42"/>
      <c r="G16" s="42"/>
    </row>
    <row r="17" spans="1:5" ht="44.25" customHeight="1">
      <c r="A17" s="47"/>
      <c r="B17" s="54" t="s">
        <v>116</v>
      </c>
      <c r="C17" s="54"/>
      <c r="D17" s="72" t="s">
        <v>104</v>
      </c>
      <c r="E17" s="58">
        <f>E18</f>
        <v>1100</v>
      </c>
    </row>
    <row r="18" spans="1:5" ht="45.75" customHeight="1">
      <c r="A18" s="47"/>
      <c r="B18" s="60" t="s">
        <v>118</v>
      </c>
      <c r="C18" s="54"/>
      <c r="D18" s="72" t="s">
        <v>234</v>
      </c>
      <c r="E18" s="58">
        <f>E20+E19</f>
        <v>1100</v>
      </c>
    </row>
    <row r="19" spans="1:5" ht="77.25" customHeight="1">
      <c r="A19" s="47"/>
      <c r="B19" s="37"/>
      <c r="C19" s="37" t="s">
        <v>43</v>
      </c>
      <c r="D19" s="102" t="s">
        <v>321</v>
      </c>
      <c r="E19" s="101">
        <v>387</v>
      </c>
    </row>
    <row r="20" spans="1:5" ht="32.25" customHeight="1">
      <c r="A20" s="47"/>
      <c r="B20" s="37"/>
      <c r="C20" s="37" t="s">
        <v>15</v>
      </c>
      <c r="D20" s="102" t="s">
        <v>308</v>
      </c>
      <c r="E20" s="101">
        <v>713</v>
      </c>
    </row>
    <row r="21" spans="1:9" ht="46.5" customHeight="1">
      <c r="A21" s="47"/>
      <c r="B21" s="37" t="s">
        <v>117</v>
      </c>
      <c r="C21" s="37"/>
      <c r="D21" s="74" t="s">
        <v>126</v>
      </c>
      <c r="E21" s="58">
        <f>E22+E24+E26+E32</f>
        <v>62.7</v>
      </c>
      <c r="G21" s="42"/>
      <c r="I21" s="42"/>
    </row>
    <row r="22" spans="1:7" ht="28.5" customHeight="1">
      <c r="A22" s="47"/>
      <c r="B22" s="35" t="s">
        <v>119</v>
      </c>
      <c r="C22" s="35"/>
      <c r="D22" s="75" t="s">
        <v>188</v>
      </c>
      <c r="E22" s="58">
        <f>E23</f>
        <v>32</v>
      </c>
      <c r="G22" s="42"/>
    </row>
    <row r="23" spans="1:7" ht="30" customHeight="1">
      <c r="A23" s="47"/>
      <c r="B23" s="35"/>
      <c r="C23" s="35" t="s">
        <v>15</v>
      </c>
      <c r="D23" s="102" t="s">
        <v>309</v>
      </c>
      <c r="E23" s="101">
        <f>32</f>
        <v>32</v>
      </c>
      <c r="G23" s="42"/>
    </row>
    <row r="24" spans="1:7" ht="20.25" customHeight="1" hidden="1">
      <c r="A24" s="47"/>
      <c r="B24" s="45" t="s">
        <v>120</v>
      </c>
      <c r="C24" s="45"/>
      <c r="D24" s="77" t="s">
        <v>187</v>
      </c>
      <c r="E24" s="58">
        <f>E25</f>
        <v>0</v>
      </c>
      <c r="G24" s="42"/>
    </row>
    <row r="25" spans="1:7" ht="31.5" customHeight="1" hidden="1">
      <c r="A25" s="47"/>
      <c r="B25" s="45"/>
      <c r="C25" s="35" t="s">
        <v>15</v>
      </c>
      <c r="D25" s="132" t="s">
        <v>309</v>
      </c>
      <c r="E25" s="101">
        <v>0</v>
      </c>
      <c r="G25" s="42"/>
    </row>
    <row r="26" spans="1:5" ht="28.5" customHeight="1">
      <c r="A26" s="47"/>
      <c r="B26" s="35" t="s">
        <v>121</v>
      </c>
      <c r="C26" s="35"/>
      <c r="D26" s="75" t="s">
        <v>186</v>
      </c>
      <c r="E26" s="67">
        <f>E27</f>
        <v>30.7</v>
      </c>
    </row>
    <row r="27" spans="1:5" ht="30.75" customHeight="1">
      <c r="A27" s="47"/>
      <c r="B27" s="35"/>
      <c r="C27" s="35" t="s">
        <v>15</v>
      </c>
      <c r="D27" s="76" t="s">
        <v>309</v>
      </c>
      <c r="E27" s="138">
        <v>30.7</v>
      </c>
    </row>
    <row r="28" spans="1:5" ht="30" hidden="1">
      <c r="A28" s="47"/>
      <c r="B28" s="35" t="s">
        <v>119</v>
      </c>
      <c r="C28" s="35"/>
      <c r="D28" s="75" t="s">
        <v>188</v>
      </c>
      <c r="E28" s="67">
        <f>E29</f>
        <v>0</v>
      </c>
    </row>
    <row r="29" spans="1:5" ht="30" hidden="1">
      <c r="A29" s="47"/>
      <c r="B29" s="35"/>
      <c r="C29" s="35" t="s">
        <v>15</v>
      </c>
      <c r="D29" s="76" t="s">
        <v>105</v>
      </c>
      <c r="E29" s="61">
        <v>0</v>
      </c>
    </row>
    <row r="30" spans="1:5" ht="15" hidden="1">
      <c r="A30" s="47"/>
      <c r="B30" s="45" t="s">
        <v>120</v>
      </c>
      <c r="C30" s="45"/>
      <c r="D30" s="77" t="s">
        <v>187</v>
      </c>
      <c r="E30" s="68">
        <f>E31</f>
        <v>0</v>
      </c>
    </row>
    <row r="31" spans="1:5" ht="30" hidden="1">
      <c r="A31" s="47"/>
      <c r="B31" s="45"/>
      <c r="C31" s="35" t="s">
        <v>15</v>
      </c>
      <c r="D31" s="76" t="s">
        <v>105</v>
      </c>
      <c r="E31" s="61">
        <v>0</v>
      </c>
    </row>
    <row r="32" spans="1:5" ht="30" hidden="1">
      <c r="A32" s="47"/>
      <c r="B32" s="35" t="s">
        <v>122</v>
      </c>
      <c r="C32" s="35"/>
      <c r="D32" s="75" t="s">
        <v>213</v>
      </c>
      <c r="E32" s="70">
        <f>E33</f>
        <v>0</v>
      </c>
    </row>
    <row r="33" spans="1:5" ht="42" customHeight="1" hidden="1">
      <c r="A33" s="47"/>
      <c r="B33" s="35"/>
      <c r="C33" s="35" t="s">
        <v>15</v>
      </c>
      <c r="D33" s="76" t="s">
        <v>105</v>
      </c>
      <c r="E33" s="70">
        <v>0</v>
      </c>
    </row>
    <row r="34" spans="1:5" ht="29.25" customHeight="1">
      <c r="A34" s="47"/>
      <c r="B34" s="35" t="s">
        <v>159</v>
      </c>
      <c r="C34" s="35"/>
      <c r="D34" s="79" t="s">
        <v>184</v>
      </c>
      <c r="E34" s="70">
        <f>E35+E37</f>
        <v>3</v>
      </c>
    </row>
    <row r="35" spans="1:5" ht="31.5" customHeight="1" hidden="1">
      <c r="A35" s="47"/>
      <c r="B35" s="28" t="s">
        <v>161</v>
      </c>
      <c r="C35" s="28"/>
      <c r="D35" s="78" t="s">
        <v>185</v>
      </c>
      <c r="E35" s="70">
        <f>E36</f>
        <v>0</v>
      </c>
    </row>
    <row r="36" spans="1:5" ht="29.25" customHeight="1" hidden="1">
      <c r="A36" s="47"/>
      <c r="B36" s="28"/>
      <c r="C36" s="35" t="s">
        <v>15</v>
      </c>
      <c r="D36" s="76" t="s">
        <v>105</v>
      </c>
      <c r="E36" s="70">
        <v>0</v>
      </c>
    </row>
    <row r="37" spans="1:5" ht="49.5" customHeight="1">
      <c r="A37" s="47"/>
      <c r="B37" s="28" t="s">
        <v>198</v>
      </c>
      <c r="C37" s="35"/>
      <c r="D37" s="79" t="s">
        <v>183</v>
      </c>
      <c r="E37" s="70">
        <f>E38</f>
        <v>3</v>
      </c>
    </row>
    <row r="38" spans="1:5" ht="29.25" customHeight="1">
      <c r="A38" s="47"/>
      <c r="B38" s="28"/>
      <c r="C38" s="35" t="s">
        <v>15</v>
      </c>
      <c r="D38" s="76" t="s">
        <v>310</v>
      </c>
      <c r="E38" s="139">
        <v>3</v>
      </c>
    </row>
    <row r="39" spans="1:5" ht="45" hidden="1">
      <c r="A39" s="47"/>
      <c r="B39" s="35" t="s">
        <v>240</v>
      </c>
      <c r="C39" s="35"/>
      <c r="D39" s="79" t="s">
        <v>241</v>
      </c>
      <c r="E39" s="70">
        <f>E40</f>
        <v>0</v>
      </c>
    </row>
    <row r="40" spans="1:5" ht="30" hidden="1">
      <c r="A40" s="47"/>
      <c r="B40" s="35" t="s">
        <v>243</v>
      </c>
      <c r="C40" s="35"/>
      <c r="D40" s="79" t="s">
        <v>242</v>
      </c>
      <c r="E40" s="70">
        <f>E41</f>
        <v>0</v>
      </c>
    </row>
    <row r="41" spans="1:5" ht="30" hidden="1">
      <c r="A41" s="47"/>
      <c r="B41" s="35"/>
      <c r="C41" s="35" t="s">
        <v>15</v>
      </c>
      <c r="D41" s="76" t="s">
        <v>309</v>
      </c>
      <c r="E41" s="139">
        <v>0</v>
      </c>
    </row>
    <row r="42" spans="1:5" ht="32.25" customHeight="1">
      <c r="A42" s="47"/>
      <c r="B42" s="35" t="s">
        <v>179</v>
      </c>
      <c r="C42" s="35"/>
      <c r="D42" s="79" t="s">
        <v>180</v>
      </c>
      <c r="E42" s="61">
        <f>E43</f>
        <v>10.5</v>
      </c>
    </row>
    <row r="43" spans="1:5" ht="106.5" customHeight="1">
      <c r="A43" s="47"/>
      <c r="B43" s="60" t="s">
        <v>296</v>
      </c>
      <c r="C43" s="35"/>
      <c r="D43" s="72" t="s">
        <v>297</v>
      </c>
      <c r="E43" s="61">
        <f>E44</f>
        <v>10.5</v>
      </c>
    </row>
    <row r="44" spans="1:5" ht="32.25" customHeight="1">
      <c r="A44" s="47"/>
      <c r="B44" s="37"/>
      <c r="C44" s="37" t="s">
        <v>181</v>
      </c>
      <c r="D44" s="74" t="s">
        <v>182</v>
      </c>
      <c r="E44" s="138">
        <v>10.5</v>
      </c>
    </row>
    <row r="45" spans="1:5" ht="45" customHeight="1" hidden="1">
      <c r="A45" s="47"/>
      <c r="B45" s="35" t="s">
        <v>256</v>
      </c>
      <c r="C45" s="35"/>
      <c r="D45" s="79" t="s">
        <v>235</v>
      </c>
      <c r="E45" s="70">
        <f>E46</f>
        <v>0</v>
      </c>
    </row>
    <row r="46" spans="1:5" ht="60" hidden="1">
      <c r="A46" s="47"/>
      <c r="B46" s="35" t="s">
        <v>257</v>
      </c>
      <c r="C46" s="35"/>
      <c r="D46" s="79" t="s">
        <v>236</v>
      </c>
      <c r="E46" s="70">
        <f>E47</f>
        <v>0</v>
      </c>
    </row>
    <row r="47" spans="1:5" ht="31.5" customHeight="1" hidden="1">
      <c r="A47" s="47"/>
      <c r="B47" s="35"/>
      <c r="C47" s="35" t="s">
        <v>15</v>
      </c>
      <c r="D47" s="143" t="s">
        <v>309</v>
      </c>
      <c r="E47" s="139">
        <f>20-20</f>
        <v>0</v>
      </c>
    </row>
    <row r="48" spans="1:5" ht="42.75" customHeight="1">
      <c r="A48" s="47"/>
      <c r="B48" s="48" t="s">
        <v>123</v>
      </c>
      <c r="C48" s="49"/>
      <c r="D48" s="81" t="s">
        <v>68</v>
      </c>
      <c r="E48" s="94">
        <f>E49+E65+E77+E69+E80+E95+E86</f>
        <v>2527.2999999999997</v>
      </c>
    </row>
    <row r="49" spans="1:5" ht="58.5" customHeight="1">
      <c r="A49" s="47"/>
      <c r="B49" s="45" t="s">
        <v>129</v>
      </c>
      <c r="C49" s="54"/>
      <c r="D49" s="83" t="s">
        <v>130</v>
      </c>
      <c r="E49" s="58">
        <f>E50+E57+E53+E55+E59+E61+E63</f>
        <v>922.3000000000001</v>
      </c>
    </row>
    <row r="50" spans="1:5" ht="56.25" customHeight="1">
      <c r="A50" s="47"/>
      <c r="B50" s="45" t="s">
        <v>131</v>
      </c>
      <c r="C50" s="54"/>
      <c r="D50" s="26" t="s">
        <v>319</v>
      </c>
      <c r="E50" s="58">
        <f>E51</f>
        <v>574.5</v>
      </c>
    </row>
    <row r="51" spans="1:5" ht="42.75" customHeight="1">
      <c r="A51" s="47"/>
      <c r="B51" s="55"/>
      <c r="C51" s="54" t="s">
        <v>102</v>
      </c>
      <c r="D51" s="73" t="s">
        <v>106</v>
      </c>
      <c r="E51" s="101">
        <f>E52</f>
        <v>574.5</v>
      </c>
    </row>
    <row r="52" spans="1:8" ht="20.25" customHeight="1" hidden="1">
      <c r="A52" s="47"/>
      <c r="B52" s="55"/>
      <c r="C52" s="54" t="s">
        <v>108</v>
      </c>
      <c r="D52" s="73" t="s">
        <v>107</v>
      </c>
      <c r="E52" s="58">
        <v>574.5</v>
      </c>
      <c r="H52" s="42"/>
    </row>
    <row r="53" spans="1:8" ht="45" hidden="1">
      <c r="A53" s="47"/>
      <c r="B53" s="45" t="s">
        <v>210</v>
      </c>
      <c r="C53" s="54"/>
      <c r="D53" s="72" t="s">
        <v>212</v>
      </c>
      <c r="E53" s="58">
        <f>E54</f>
        <v>0</v>
      </c>
      <c r="F53" s="42"/>
      <c r="H53" s="42"/>
    </row>
    <row r="54" spans="1:8" ht="45" hidden="1">
      <c r="A54" s="47"/>
      <c r="C54" s="31" t="s">
        <v>15</v>
      </c>
      <c r="D54" s="82" t="s">
        <v>1</v>
      </c>
      <c r="E54" s="58">
        <v>0</v>
      </c>
      <c r="H54" s="42"/>
    </row>
    <row r="55" spans="1:8" ht="30" hidden="1">
      <c r="A55" s="47"/>
      <c r="B55" s="45" t="s">
        <v>208</v>
      </c>
      <c r="C55" s="54"/>
      <c r="D55" s="73" t="s">
        <v>211</v>
      </c>
      <c r="E55" s="58">
        <f>E56</f>
        <v>0</v>
      </c>
      <c r="H55" s="42"/>
    </row>
    <row r="56" spans="1:8" ht="45" hidden="1">
      <c r="A56" s="47"/>
      <c r="B56" s="55"/>
      <c r="C56" s="31" t="s">
        <v>15</v>
      </c>
      <c r="D56" s="82" t="s">
        <v>1</v>
      </c>
      <c r="E56" s="58">
        <v>0</v>
      </c>
      <c r="H56" s="42"/>
    </row>
    <row r="57" spans="1:5" ht="30">
      <c r="A57" s="47"/>
      <c r="B57" s="29" t="s">
        <v>132</v>
      </c>
      <c r="C57" s="31"/>
      <c r="D57" s="73" t="s">
        <v>114</v>
      </c>
      <c r="E57" s="58">
        <f>E58</f>
        <v>198</v>
      </c>
    </row>
    <row r="58" spans="1:5" ht="32.25" customHeight="1">
      <c r="A58" s="47"/>
      <c r="B58" s="29"/>
      <c r="C58" s="31" t="s">
        <v>15</v>
      </c>
      <c r="D58" s="82" t="s">
        <v>310</v>
      </c>
      <c r="E58" s="101">
        <v>198</v>
      </c>
    </row>
    <row r="59" spans="1:5" ht="60" customHeight="1">
      <c r="A59" s="47"/>
      <c r="B59" s="29" t="s">
        <v>328</v>
      </c>
      <c r="C59" s="31"/>
      <c r="D59" s="73" t="s">
        <v>329</v>
      </c>
      <c r="E59" s="58">
        <f>E60</f>
        <v>13.2</v>
      </c>
    </row>
    <row r="60" spans="1:5" ht="15" customHeight="1">
      <c r="A60" s="47"/>
      <c r="B60" s="29"/>
      <c r="C60" s="29" t="s">
        <v>50</v>
      </c>
      <c r="D60" s="80" t="s">
        <v>28</v>
      </c>
      <c r="E60" s="101">
        <v>13.2</v>
      </c>
    </row>
    <row r="61" spans="1:5" ht="62.25" customHeight="1" hidden="1">
      <c r="A61" s="47"/>
      <c r="B61" s="29" t="s">
        <v>326</v>
      </c>
      <c r="C61" s="31"/>
      <c r="D61" s="73" t="s">
        <v>327</v>
      </c>
      <c r="E61" s="58">
        <f>E62</f>
        <v>0</v>
      </c>
    </row>
    <row r="62" spans="1:5" ht="15" customHeight="1" hidden="1">
      <c r="A62" s="47"/>
      <c r="B62" s="29"/>
      <c r="C62" s="29" t="s">
        <v>50</v>
      </c>
      <c r="D62" s="80" t="s">
        <v>28</v>
      </c>
      <c r="E62" s="101">
        <v>0</v>
      </c>
    </row>
    <row r="63" spans="1:5" ht="60.75" customHeight="1">
      <c r="A63" s="47"/>
      <c r="B63" s="29" t="s">
        <v>331</v>
      </c>
      <c r="C63" s="31"/>
      <c r="D63" s="73" t="s">
        <v>327</v>
      </c>
      <c r="E63" s="58">
        <f>E64</f>
        <v>136.6</v>
      </c>
    </row>
    <row r="64" spans="1:5" ht="15.75" customHeight="1">
      <c r="A64" s="47"/>
      <c r="B64" s="35"/>
      <c r="C64" s="29" t="s">
        <v>50</v>
      </c>
      <c r="D64" s="80" t="s">
        <v>28</v>
      </c>
      <c r="E64" s="58">
        <f>111.1+25.5</f>
        <v>136.6</v>
      </c>
    </row>
    <row r="65" spans="1:5" ht="32.25" customHeight="1">
      <c r="A65" s="47"/>
      <c r="B65" s="45" t="s">
        <v>157</v>
      </c>
      <c r="C65" s="54"/>
      <c r="D65" s="26" t="s">
        <v>155</v>
      </c>
      <c r="E65" s="66">
        <f>E66</f>
        <v>212.4</v>
      </c>
    </row>
    <row r="66" spans="1:5" ht="30.75" customHeight="1">
      <c r="A66" s="47"/>
      <c r="B66" s="45" t="s">
        <v>162</v>
      </c>
      <c r="C66" s="54"/>
      <c r="D66" s="73" t="s">
        <v>158</v>
      </c>
      <c r="E66" s="66">
        <f>E67</f>
        <v>212.4</v>
      </c>
    </row>
    <row r="67" spans="1:5" ht="45" customHeight="1">
      <c r="A67" s="47"/>
      <c r="B67" s="55"/>
      <c r="C67" s="31" t="s">
        <v>102</v>
      </c>
      <c r="D67" s="73" t="s">
        <v>106</v>
      </c>
      <c r="E67" s="140">
        <v>212.4</v>
      </c>
    </row>
    <row r="68" spans="1:5" ht="15" hidden="1">
      <c r="A68" s="47"/>
      <c r="B68" s="55"/>
      <c r="C68" s="54" t="s">
        <v>108</v>
      </c>
      <c r="D68" s="26" t="s">
        <v>107</v>
      </c>
      <c r="E68" s="66">
        <v>212.5</v>
      </c>
    </row>
    <row r="69" spans="1:5" ht="29.25" customHeight="1">
      <c r="A69" s="47"/>
      <c r="B69" s="45" t="s">
        <v>195</v>
      </c>
      <c r="C69" s="54"/>
      <c r="D69" s="73" t="s">
        <v>167</v>
      </c>
      <c r="E69" s="66">
        <f>E70+E73+E78</f>
        <v>149</v>
      </c>
    </row>
    <row r="70" spans="1:5" ht="30">
      <c r="A70" s="47"/>
      <c r="B70" s="45" t="s">
        <v>199</v>
      </c>
      <c r="C70" s="54"/>
      <c r="D70" s="73" t="s">
        <v>168</v>
      </c>
      <c r="E70" s="66">
        <f>E71</f>
        <v>109</v>
      </c>
    </row>
    <row r="71" spans="1:5" ht="46.5" customHeight="1">
      <c r="A71" s="47"/>
      <c r="B71" s="45"/>
      <c r="C71" s="31" t="s">
        <v>102</v>
      </c>
      <c r="D71" s="82" t="s">
        <v>106</v>
      </c>
      <c r="E71" s="66">
        <f>E72</f>
        <v>109</v>
      </c>
    </row>
    <row r="72" spans="1:5" ht="15" hidden="1">
      <c r="A72" s="47"/>
      <c r="B72" s="45"/>
      <c r="C72" s="54" t="s">
        <v>108</v>
      </c>
      <c r="D72" s="26" t="s">
        <v>107</v>
      </c>
      <c r="E72" s="66">
        <v>109</v>
      </c>
    </row>
    <row r="73" spans="1:5" ht="17.25" customHeight="1">
      <c r="A73" s="47"/>
      <c r="B73" s="45" t="s">
        <v>200</v>
      </c>
      <c r="C73" s="31"/>
      <c r="D73" s="82" t="s">
        <v>169</v>
      </c>
      <c r="E73" s="66">
        <f>E74</f>
        <v>30</v>
      </c>
    </row>
    <row r="74" spans="1:5" ht="30" customHeight="1">
      <c r="A74" s="47"/>
      <c r="B74" s="45"/>
      <c r="C74" s="31" t="s">
        <v>15</v>
      </c>
      <c r="D74" s="82" t="s">
        <v>310</v>
      </c>
      <c r="E74" s="140">
        <v>30</v>
      </c>
    </row>
    <row r="75" spans="1:5" ht="21.75" customHeight="1" hidden="1">
      <c r="A75" s="47"/>
      <c r="B75" s="45" t="s">
        <v>201</v>
      </c>
      <c r="C75" s="31"/>
      <c r="D75" s="82" t="s">
        <v>196</v>
      </c>
      <c r="E75" s="66">
        <f>E76</f>
        <v>0</v>
      </c>
    </row>
    <row r="76" spans="1:5" ht="45" hidden="1">
      <c r="A76" s="47"/>
      <c r="B76" s="45"/>
      <c r="C76" s="31" t="s">
        <v>15</v>
      </c>
      <c r="D76" s="82" t="s">
        <v>1</v>
      </c>
      <c r="E76" s="66">
        <v>0</v>
      </c>
    </row>
    <row r="77" spans="1:5" ht="60" hidden="1">
      <c r="A77" s="47"/>
      <c r="B77" s="45" t="s">
        <v>239</v>
      </c>
      <c r="C77" s="54"/>
      <c r="D77" s="135" t="s">
        <v>238</v>
      </c>
      <c r="E77" s="69">
        <v>0</v>
      </c>
    </row>
    <row r="78" spans="1:5" ht="15">
      <c r="A78" s="47"/>
      <c r="B78" s="45" t="s">
        <v>300</v>
      </c>
      <c r="C78" s="54"/>
      <c r="D78" s="73" t="s">
        <v>299</v>
      </c>
      <c r="E78" s="66">
        <f>E79</f>
        <v>10</v>
      </c>
    </row>
    <row r="79" spans="1:5" ht="33" customHeight="1">
      <c r="A79" s="47"/>
      <c r="B79" s="45"/>
      <c r="C79" s="31" t="s">
        <v>15</v>
      </c>
      <c r="D79" s="82" t="s">
        <v>310</v>
      </c>
      <c r="E79" s="66">
        <f>40-10-20</f>
        <v>10</v>
      </c>
    </row>
    <row r="80" spans="1:5" ht="47.25" customHeight="1">
      <c r="A80" s="47"/>
      <c r="B80" s="45" t="s">
        <v>244</v>
      </c>
      <c r="C80" s="31"/>
      <c r="D80" s="82" t="s">
        <v>245</v>
      </c>
      <c r="E80" s="66">
        <f>E81</f>
        <v>191.6</v>
      </c>
    </row>
    <row r="81" spans="1:5" ht="32.25" customHeight="1">
      <c r="A81" s="47"/>
      <c r="B81" s="45" t="s">
        <v>246</v>
      </c>
      <c r="C81" s="31"/>
      <c r="D81" s="82" t="s">
        <v>247</v>
      </c>
      <c r="E81" s="66">
        <f>E83+E82</f>
        <v>191.6</v>
      </c>
    </row>
    <row r="82" spans="1:5" ht="4.5" customHeight="1" hidden="1">
      <c r="A82" s="47"/>
      <c r="B82" s="45"/>
      <c r="C82" s="31" t="s">
        <v>15</v>
      </c>
      <c r="D82" s="82" t="s">
        <v>1</v>
      </c>
      <c r="E82" s="140">
        <v>0</v>
      </c>
    </row>
    <row r="83" spans="1:5" ht="51" customHeight="1">
      <c r="A83" s="47"/>
      <c r="B83" s="45"/>
      <c r="C83" s="31" t="s">
        <v>102</v>
      </c>
      <c r="D83" s="82" t="s">
        <v>106</v>
      </c>
      <c r="E83" s="140">
        <f>49.6+142</f>
        <v>191.6</v>
      </c>
    </row>
    <row r="84" spans="1:5" ht="28.5" customHeight="1" hidden="1">
      <c r="A84" s="47"/>
      <c r="B84" s="45" t="s">
        <v>197</v>
      </c>
      <c r="C84" s="31"/>
      <c r="D84" s="97" t="s">
        <v>170</v>
      </c>
      <c r="E84" s="66"/>
    </row>
    <row r="85" spans="1:5" ht="45" hidden="1">
      <c r="A85" s="47"/>
      <c r="B85" s="45" t="s">
        <v>207</v>
      </c>
      <c r="C85" s="31"/>
      <c r="D85" s="82" t="s">
        <v>206</v>
      </c>
      <c r="E85" s="66">
        <v>0</v>
      </c>
    </row>
    <row r="86" spans="1:5" ht="30">
      <c r="A86" s="47"/>
      <c r="B86" s="60" t="s">
        <v>197</v>
      </c>
      <c r="C86" s="31"/>
      <c r="D86" s="82" t="s">
        <v>170</v>
      </c>
      <c r="E86" s="38">
        <f>E87+E89+E91+E93</f>
        <v>790.1999999999999</v>
      </c>
    </row>
    <row r="87" spans="1:5" ht="32.25" customHeight="1">
      <c r="A87" s="47"/>
      <c r="B87" s="45" t="s">
        <v>323</v>
      </c>
      <c r="C87" s="31"/>
      <c r="D87" s="73" t="s">
        <v>324</v>
      </c>
      <c r="E87" s="38">
        <f>E88</f>
        <v>509.9</v>
      </c>
    </row>
    <row r="88" spans="1:5" ht="30.75" customHeight="1">
      <c r="A88" s="47"/>
      <c r="B88" s="45"/>
      <c r="C88" s="31" t="s">
        <v>15</v>
      </c>
      <c r="D88" s="82" t="s">
        <v>310</v>
      </c>
      <c r="E88" s="141">
        <f>110.9+399</f>
        <v>509.9</v>
      </c>
    </row>
    <row r="89" spans="1:5" ht="46.5" customHeight="1" hidden="1">
      <c r="A89" s="47"/>
      <c r="B89" s="45" t="s">
        <v>207</v>
      </c>
      <c r="C89" s="31"/>
      <c r="D89" s="82" t="s">
        <v>287</v>
      </c>
      <c r="E89" s="38">
        <f>E90</f>
        <v>0</v>
      </c>
    </row>
    <row r="90" spans="1:5" ht="45" hidden="1">
      <c r="A90" s="47"/>
      <c r="B90" s="45"/>
      <c r="C90" s="31" t="s">
        <v>15</v>
      </c>
      <c r="D90" s="82" t="s">
        <v>1</v>
      </c>
      <c r="E90" s="141">
        <v>0</v>
      </c>
    </row>
    <row r="91" spans="1:5" ht="23.25" customHeight="1">
      <c r="A91" s="47"/>
      <c r="B91" s="45" t="s">
        <v>289</v>
      </c>
      <c r="C91" s="31"/>
      <c r="D91" s="73" t="s">
        <v>288</v>
      </c>
      <c r="E91" s="38">
        <f>E92</f>
        <v>217.29999999999998</v>
      </c>
    </row>
    <row r="92" spans="1:5" ht="30.75" customHeight="1">
      <c r="A92" s="47"/>
      <c r="B92" s="45"/>
      <c r="C92" s="31" t="s">
        <v>15</v>
      </c>
      <c r="D92" s="82" t="s">
        <v>310</v>
      </c>
      <c r="E92" s="38">
        <f>82.1+135.2</f>
        <v>217.29999999999998</v>
      </c>
    </row>
    <row r="93" spans="1:5" ht="15.75" customHeight="1">
      <c r="A93" s="47"/>
      <c r="B93" s="45" t="s">
        <v>302</v>
      </c>
      <c r="C93" s="31"/>
      <c r="D93" s="82" t="s">
        <v>301</v>
      </c>
      <c r="E93" s="38">
        <f>E94</f>
        <v>63</v>
      </c>
    </row>
    <row r="94" spans="1:5" ht="30.75" customHeight="1">
      <c r="A94" s="47"/>
      <c r="B94" s="45"/>
      <c r="C94" s="31" t="s">
        <v>15</v>
      </c>
      <c r="D94" s="82" t="s">
        <v>311</v>
      </c>
      <c r="E94" s="38">
        <v>63</v>
      </c>
    </row>
    <row r="95" spans="1:5" ht="45" customHeight="1">
      <c r="A95" s="47"/>
      <c r="B95" s="45" t="s">
        <v>258</v>
      </c>
      <c r="C95" s="31"/>
      <c r="D95" s="136" t="s">
        <v>237</v>
      </c>
      <c r="E95" s="66">
        <f>E96</f>
        <v>261.8</v>
      </c>
    </row>
    <row r="96" spans="1:5" ht="30">
      <c r="A96" s="47"/>
      <c r="B96" s="45" t="s">
        <v>259</v>
      </c>
      <c r="C96" s="31"/>
      <c r="D96" s="82" t="s">
        <v>292</v>
      </c>
      <c r="E96" s="66">
        <f>E97</f>
        <v>261.8</v>
      </c>
    </row>
    <row r="97" spans="1:5" ht="33.75" customHeight="1">
      <c r="A97" s="47"/>
      <c r="B97" s="45"/>
      <c r="C97" s="31" t="s">
        <v>15</v>
      </c>
      <c r="D97" s="82" t="s">
        <v>310</v>
      </c>
      <c r="E97" s="66">
        <v>261.8</v>
      </c>
    </row>
    <row r="98" spans="1:5" ht="90" hidden="1">
      <c r="A98" s="47"/>
      <c r="B98" s="45" t="s">
        <v>290</v>
      </c>
      <c r="C98" s="31"/>
      <c r="D98" s="82" t="s">
        <v>291</v>
      </c>
      <c r="E98" s="66"/>
    </row>
    <row r="99" spans="1:5" ht="45" hidden="1">
      <c r="A99" s="47"/>
      <c r="B99" s="45"/>
      <c r="C99" s="31" t="s">
        <v>15</v>
      </c>
      <c r="D99" s="82" t="s">
        <v>1</v>
      </c>
      <c r="E99" s="66"/>
    </row>
    <row r="100" spans="1:5" ht="15" hidden="1">
      <c r="A100" s="47"/>
      <c r="B100" s="45"/>
      <c r="C100" s="31"/>
      <c r="D100" s="82"/>
      <c r="E100" s="66"/>
    </row>
    <row r="101" spans="1:5" ht="54.75" customHeight="1">
      <c r="A101" s="47"/>
      <c r="B101" s="48" t="s">
        <v>124</v>
      </c>
      <c r="C101" s="51"/>
      <c r="D101" s="81" t="s">
        <v>95</v>
      </c>
      <c r="E101" s="94">
        <f>E102</f>
        <v>78.9</v>
      </c>
    </row>
    <row r="102" spans="1:5" ht="29.25" customHeight="1">
      <c r="A102" s="47"/>
      <c r="B102" s="45" t="s">
        <v>133</v>
      </c>
      <c r="C102" s="56"/>
      <c r="D102" s="83" t="s">
        <v>113</v>
      </c>
      <c r="E102" s="58">
        <f>E103+E105</f>
        <v>78.9</v>
      </c>
    </row>
    <row r="103" spans="1:5" ht="49.5" customHeight="1" hidden="1">
      <c r="A103" s="47"/>
      <c r="B103" s="45" t="s">
        <v>134</v>
      </c>
      <c r="C103" s="56"/>
      <c r="D103" s="83" t="s">
        <v>127</v>
      </c>
      <c r="E103" s="58">
        <f>E104</f>
        <v>0</v>
      </c>
    </row>
    <row r="104" spans="1:5" ht="29.25" customHeight="1" hidden="1">
      <c r="A104" s="47"/>
      <c r="B104" s="45"/>
      <c r="C104" s="28" t="s">
        <v>15</v>
      </c>
      <c r="D104" s="76" t="s">
        <v>1</v>
      </c>
      <c r="E104" s="58">
        <v>0</v>
      </c>
    </row>
    <row r="105" spans="1:5" ht="30" customHeight="1">
      <c r="A105" s="47"/>
      <c r="B105" s="29" t="s">
        <v>135</v>
      </c>
      <c r="C105" s="31"/>
      <c r="D105" s="82" t="s">
        <v>96</v>
      </c>
      <c r="E105" s="58">
        <f>E106</f>
        <v>78.9</v>
      </c>
    </row>
    <row r="106" spans="1:5" ht="29.25" customHeight="1">
      <c r="A106" s="47"/>
      <c r="B106" s="29"/>
      <c r="C106" s="28" t="s">
        <v>15</v>
      </c>
      <c r="D106" s="76" t="s">
        <v>310</v>
      </c>
      <c r="E106" s="58">
        <f>80.9+30-32</f>
        <v>78.9</v>
      </c>
    </row>
    <row r="107" spans="1:5" ht="32.25" customHeight="1" hidden="1">
      <c r="A107" s="47"/>
      <c r="B107" s="29"/>
      <c r="C107" s="31"/>
      <c r="D107" s="82"/>
      <c r="E107" s="58"/>
    </row>
    <row r="108" spans="1:5" ht="32.25" customHeight="1" hidden="1">
      <c r="A108" s="47"/>
      <c r="B108" s="29"/>
      <c r="C108" s="31"/>
      <c r="D108" s="82"/>
      <c r="E108" s="58"/>
    </row>
    <row r="109" spans="1:5" ht="32.25" customHeight="1" hidden="1">
      <c r="A109" s="47"/>
      <c r="B109" s="29"/>
      <c r="C109" s="31"/>
      <c r="D109" s="82"/>
      <c r="E109" s="58"/>
    </row>
    <row r="110" spans="1:5" ht="32.25" customHeight="1" hidden="1">
      <c r="A110" s="47"/>
      <c r="B110" s="52" t="s">
        <v>97</v>
      </c>
      <c r="C110" s="53"/>
      <c r="D110" s="84" t="s">
        <v>98</v>
      </c>
      <c r="E110" s="58"/>
    </row>
    <row r="111" spans="1:5" ht="32.25" customHeight="1" hidden="1">
      <c r="A111" s="47"/>
      <c r="B111" s="52"/>
      <c r="C111" s="53" t="s">
        <v>79</v>
      </c>
      <c r="D111" s="76" t="s">
        <v>10</v>
      </c>
      <c r="E111" s="58"/>
    </row>
    <row r="112" spans="1:5" ht="45.75" customHeight="1" hidden="1">
      <c r="A112" s="47"/>
      <c r="B112" s="48" t="s">
        <v>125</v>
      </c>
      <c r="C112" s="51"/>
      <c r="D112" s="85" t="s">
        <v>109</v>
      </c>
      <c r="E112" s="94">
        <f>E113</f>
        <v>0</v>
      </c>
    </row>
    <row r="113" spans="1:5" ht="60.75" customHeight="1" hidden="1">
      <c r="A113" s="47"/>
      <c r="B113" s="45" t="s">
        <v>137</v>
      </c>
      <c r="C113" s="56"/>
      <c r="D113" s="86" t="s">
        <v>110</v>
      </c>
      <c r="E113" s="58">
        <f>E114</f>
        <v>0</v>
      </c>
    </row>
    <row r="114" spans="1:5" ht="44.25" customHeight="1" hidden="1">
      <c r="A114" s="47"/>
      <c r="B114" s="45" t="s">
        <v>139</v>
      </c>
      <c r="C114" s="56"/>
      <c r="D114" s="86" t="s">
        <v>138</v>
      </c>
      <c r="E114" s="58">
        <f>E115</f>
        <v>0</v>
      </c>
    </row>
    <row r="115" spans="1:5" ht="30" customHeight="1" hidden="1">
      <c r="A115" s="47"/>
      <c r="B115" s="45"/>
      <c r="C115" s="28" t="s">
        <v>15</v>
      </c>
      <c r="D115" s="76" t="s">
        <v>1</v>
      </c>
      <c r="E115" s="58">
        <v>0</v>
      </c>
    </row>
    <row r="116" spans="1:5" ht="56.25" customHeight="1">
      <c r="A116" s="47"/>
      <c r="B116" s="48" t="s">
        <v>214</v>
      </c>
      <c r="C116" s="51"/>
      <c r="D116" s="85" t="s">
        <v>136</v>
      </c>
      <c r="E116" s="94">
        <f>E117</f>
        <v>556.7</v>
      </c>
    </row>
    <row r="117" spans="1:5" ht="65.25" customHeight="1">
      <c r="A117" s="47"/>
      <c r="B117" s="45" t="s">
        <v>215</v>
      </c>
      <c r="C117" s="56"/>
      <c r="D117" s="87" t="s">
        <v>111</v>
      </c>
      <c r="E117" s="58">
        <f>E118+E120</f>
        <v>556.7</v>
      </c>
    </row>
    <row r="118" spans="1:5" ht="19.5" customHeight="1">
      <c r="A118" s="47"/>
      <c r="B118" s="45" t="s">
        <v>141</v>
      </c>
      <c r="C118" s="56"/>
      <c r="D118" s="87" t="s">
        <v>140</v>
      </c>
      <c r="E118" s="58">
        <f>E119</f>
        <v>3</v>
      </c>
    </row>
    <row r="119" spans="1:5" ht="19.5" customHeight="1">
      <c r="A119" s="47"/>
      <c r="B119" s="45"/>
      <c r="C119" s="28" t="s">
        <v>79</v>
      </c>
      <c r="D119" s="50" t="s">
        <v>10</v>
      </c>
      <c r="E119" s="58">
        <v>3</v>
      </c>
    </row>
    <row r="120" spans="1:5" ht="30.75" customHeight="1">
      <c r="A120" s="47"/>
      <c r="B120" s="45" t="s">
        <v>216</v>
      </c>
      <c r="C120" s="56"/>
      <c r="D120" s="87" t="s">
        <v>112</v>
      </c>
      <c r="E120" s="58">
        <f>E121</f>
        <v>553.7</v>
      </c>
    </row>
    <row r="121" spans="1:5" ht="27.75" customHeight="1">
      <c r="A121" s="47"/>
      <c r="B121" s="45" t="s">
        <v>217</v>
      </c>
      <c r="C121" s="56"/>
      <c r="D121" s="95" t="s">
        <v>322</v>
      </c>
      <c r="E121" s="58">
        <f>E122</f>
        <v>553.7</v>
      </c>
    </row>
    <row r="122" spans="1:5" ht="21.75" customHeight="1">
      <c r="A122" s="47"/>
      <c r="B122" s="45"/>
      <c r="C122" s="28" t="s">
        <v>79</v>
      </c>
      <c r="D122" s="50" t="s">
        <v>10</v>
      </c>
      <c r="E122" s="58">
        <v>553.7</v>
      </c>
    </row>
    <row r="123" spans="1:5" ht="102" customHeight="1">
      <c r="A123" s="47"/>
      <c r="B123" s="45" t="s">
        <v>260</v>
      </c>
      <c r="C123" s="146"/>
      <c r="D123" s="145" t="s">
        <v>269</v>
      </c>
      <c r="E123" s="94">
        <f>E124+E127+E134</f>
        <v>30</v>
      </c>
    </row>
    <row r="124" spans="1:5" ht="30" customHeight="1">
      <c r="A124" s="47"/>
      <c r="B124" s="45" t="s">
        <v>261</v>
      </c>
      <c r="C124" s="133"/>
      <c r="D124" s="134" t="s">
        <v>248</v>
      </c>
      <c r="E124" s="58">
        <f>E125</f>
        <v>30</v>
      </c>
    </row>
    <row r="125" spans="1:5" ht="32.25" customHeight="1">
      <c r="A125" s="47"/>
      <c r="B125" s="45" t="s">
        <v>262</v>
      </c>
      <c r="C125" s="133"/>
      <c r="D125" s="134" t="s">
        <v>249</v>
      </c>
      <c r="E125" s="58">
        <f>E126</f>
        <v>30</v>
      </c>
    </row>
    <row r="126" spans="1:5" ht="30.75" customHeight="1">
      <c r="A126" s="47"/>
      <c r="B126" s="45"/>
      <c r="C126" s="28" t="s">
        <v>15</v>
      </c>
      <c r="D126" s="147" t="s">
        <v>310</v>
      </c>
      <c r="E126" s="58">
        <v>30</v>
      </c>
    </row>
    <row r="127" spans="1:5" ht="42.75" customHeight="1" hidden="1">
      <c r="A127" s="47"/>
      <c r="B127" s="45" t="s">
        <v>263</v>
      </c>
      <c r="C127" s="28"/>
      <c r="D127" s="148" t="s">
        <v>250</v>
      </c>
      <c r="E127" s="58">
        <f>E128+E130+E132</f>
        <v>0</v>
      </c>
    </row>
    <row r="128" spans="1:5" ht="30" customHeight="1" hidden="1">
      <c r="A128" s="47"/>
      <c r="B128" s="45" t="s">
        <v>264</v>
      </c>
      <c r="C128" s="28"/>
      <c r="D128" s="149" t="s">
        <v>252</v>
      </c>
      <c r="E128" s="58">
        <f>E129</f>
        <v>0</v>
      </c>
    </row>
    <row r="129" spans="1:5" ht="29.25" customHeight="1" hidden="1">
      <c r="A129" s="47"/>
      <c r="B129" s="45"/>
      <c r="C129" s="28" t="s">
        <v>15</v>
      </c>
      <c r="D129" s="150" t="s">
        <v>1</v>
      </c>
      <c r="E129" s="58">
        <v>0</v>
      </c>
    </row>
    <row r="130" spans="1:5" ht="51" customHeight="1" hidden="1">
      <c r="A130" s="47"/>
      <c r="B130" s="45" t="s">
        <v>265</v>
      </c>
      <c r="C130" s="28"/>
      <c r="D130" s="150" t="s">
        <v>270</v>
      </c>
      <c r="E130" s="58">
        <f>E131</f>
        <v>0</v>
      </c>
    </row>
    <row r="131" spans="1:5" ht="28.5" customHeight="1" hidden="1">
      <c r="A131" s="47"/>
      <c r="B131" s="45"/>
      <c r="C131" s="28" t="s">
        <v>15</v>
      </c>
      <c r="D131" s="150" t="s">
        <v>1</v>
      </c>
      <c r="E131" s="58">
        <v>0</v>
      </c>
    </row>
    <row r="132" spans="1:5" ht="21" customHeight="1" hidden="1">
      <c r="A132" s="47"/>
      <c r="B132" s="45" t="s">
        <v>266</v>
      </c>
      <c r="C132" s="28"/>
      <c r="D132" s="149" t="s">
        <v>251</v>
      </c>
      <c r="E132" s="58">
        <f>E133</f>
        <v>0</v>
      </c>
    </row>
    <row r="133" spans="1:5" ht="32.25" customHeight="1" hidden="1">
      <c r="A133" s="47"/>
      <c r="B133" s="45"/>
      <c r="C133" s="28" t="s">
        <v>15</v>
      </c>
      <c r="D133" s="150" t="s">
        <v>1</v>
      </c>
      <c r="E133" s="58">
        <v>0</v>
      </c>
    </row>
    <row r="134" spans="1:5" ht="32.25" customHeight="1" hidden="1">
      <c r="A134" s="47"/>
      <c r="B134" s="45" t="s">
        <v>267</v>
      </c>
      <c r="C134" s="28"/>
      <c r="D134" s="151" t="s">
        <v>253</v>
      </c>
      <c r="E134" s="58">
        <f>E135</f>
        <v>0</v>
      </c>
    </row>
    <row r="135" spans="1:5" ht="32.25" customHeight="1" hidden="1">
      <c r="A135" s="47"/>
      <c r="B135" s="45" t="s">
        <v>268</v>
      </c>
      <c r="C135" s="28"/>
      <c r="D135" s="151" t="s">
        <v>254</v>
      </c>
      <c r="E135" s="58">
        <f>E136</f>
        <v>0</v>
      </c>
    </row>
    <row r="136" spans="1:5" ht="32.25" customHeight="1" hidden="1">
      <c r="A136" s="47"/>
      <c r="B136" s="45"/>
      <c r="C136" s="28" t="s">
        <v>15</v>
      </c>
      <c r="D136" s="150" t="s">
        <v>1</v>
      </c>
      <c r="E136" s="58">
        <v>0</v>
      </c>
    </row>
    <row r="137" spans="1:7" ht="33" customHeight="1">
      <c r="A137" s="43"/>
      <c r="B137" s="108" t="s">
        <v>151</v>
      </c>
      <c r="C137" s="152"/>
      <c r="D137" s="144" t="s">
        <v>142</v>
      </c>
      <c r="E137" s="94">
        <f>E138+E151</f>
        <v>3633.4</v>
      </c>
      <c r="G137" s="42"/>
    </row>
    <row r="138" spans="1:6" ht="44.25" customHeight="1" hidden="1">
      <c r="A138" s="30"/>
      <c r="B138" s="30"/>
      <c r="C138" s="30"/>
      <c r="D138" s="153" t="s">
        <v>67</v>
      </c>
      <c r="E138" s="58">
        <f>E139</f>
        <v>2789</v>
      </c>
      <c r="F138" s="22"/>
    </row>
    <row r="139" spans="1:5" ht="30" customHeight="1" hidden="1">
      <c r="A139" s="28"/>
      <c r="B139" s="28"/>
      <c r="C139" s="28"/>
      <c r="D139" s="89" t="s">
        <v>9</v>
      </c>
      <c r="E139" s="58">
        <f>E140</f>
        <v>2789</v>
      </c>
    </row>
    <row r="140" spans="1:5" ht="30" customHeight="1">
      <c r="A140" s="28"/>
      <c r="B140" s="28" t="s">
        <v>143</v>
      </c>
      <c r="C140" s="28"/>
      <c r="D140" s="99" t="s">
        <v>67</v>
      </c>
      <c r="E140" s="58">
        <f>E141+E143+E147</f>
        <v>2789</v>
      </c>
    </row>
    <row r="141" spans="1:5" ht="15">
      <c r="A141" s="28"/>
      <c r="B141" s="28" t="s">
        <v>144</v>
      </c>
      <c r="C141" s="28"/>
      <c r="D141" s="73" t="s">
        <v>152</v>
      </c>
      <c r="E141" s="58">
        <f>E142</f>
        <v>688</v>
      </c>
    </row>
    <row r="142" spans="1:5" ht="73.5" customHeight="1">
      <c r="A142" s="28"/>
      <c r="B142" s="28"/>
      <c r="C142" s="28">
        <v>100</v>
      </c>
      <c r="D142" s="73" t="s">
        <v>2</v>
      </c>
      <c r="E142" s="58">
        <v>688</v>
      </c>
    </row>
    <row r="143" spans="1:5" ht="16.5" customHeight="1">
      <c r="A143" s="28"/>
      <c r="B143" s="28" t="s">
        <v>190</v>
      </c>
      <c r="C143" s="28"/>
      <c r="D143" s="73" t="s">
        <v>191</v>
      </c>
      <c r="E143" s="58">
        <f>E144+E146</f>
        <v>18</v>
      </c>
    </row>
    <row r="144" spans="1:5" ht="30" customHeight="1">
      <c r="A144" s="28"/>
      <c r="B144" s="28"/>
      <c r="C144" s="28">
        <v>100</v>
      </c>
      <c r="D144" s="73" t="s">
        <v>2</v>
      </c>
      <c r="E144" s="101">
        <v>18</v>
      </c>
    </row>
    <row r="145" spans="1:5" ht="30" customHeight="1" hidden="1">
      <c r="A145" s="28"/>
      <c r="B145" s="28" t="s">
        <v>145</v>
      </c>
      <c r="C145" s="28"/>
      <c r="D145" s="73" t="s">
        <v>73</v>
      </c>
      <c r="E145" s="101">
        <v>0</v>
      </c>
    </row>
    <row r="146" spans="1:5" ht="30" customHeight="1" hidden="1">
      <c r="A146" s="28"/>
      <c r="B146" s="28"/>
      <c r="C146" s="28" t="s">
        <v>15</v>
      </c>
      <c r="D146" s="82" t="s">
        <v>1</v>
      </c>
      <c r="E146" s="101">
        <v>0</v>
      </c>
    </row>
    <row r="147" spans="1:5" ht="27" customHeight="1">
      <c r="A147" s="28"/>
      <c r="B147" s="28" t="s">
        <v>145</v>
      </c>
      <c r="C147" s="28"/>
      <c r="D147" s="73" t="s">
        <v>73</v>
      </c>
      <c r="E147" s="58">
        <f>E148+E149</f>
        <v>2083</v>
      </c>
    </row>
    <row r="148" spans="1:5" ht="78.75" customHeight="1">
      <c r="A148" s="28"/>
      <c r="B148" s="28"/>
      <c r="C148" s="28" t="s">
        <v>43</v>
      </c>
      <c r="D148" s="73" t="s">
        <v>2</v>
      </c>
      <c r="E148" s="58">
        <v>1688</v>
      </c>
    </row>
    <row r="149" spans="1:5" ht="28.5" customHeight="1">
      <c r="A149" s="28"/>
      <c r="B149" s="28"/>
      <c r="C149" s="28" t="s">
        <v>15</v>
      </c>
      <c r="D149" s="82" t="s">
        <v>310</v>
      </c>
      <c r="E149" s="58">
        <v>395</v>
      </c>
    </row>
    <row r="150" spans="1:6" ht="15" hidden="1">
      <c r="A150" s="28"/>
      <c r="B150" s="29"/>
      <c r="C150" s="29" t="s">
        <v>79</v>
      </c>
      <c r="D150" s="80" t="s">
        <v>80</v>
      </c>
      <c r="E150" s="100"/>
      <c r="F150" t="s">
        <v>192</v>
      </c>
    </row>
    <row r="151" spans="1:7" ht="61.5" customHeight="1">
      <c r="A151" s="30"/>
      <c r="B151" s="30" t="s">
        <v>146</v>
      </c>
      <c r="C151" s="30"/>
      <c r="D151" s="90" t="s">
        <v>147</v>
      </c>
      <c r="E151" s="59">
        <f>E152+E154+E156+E158+E162+E186+E188+E190+E194+E196+E198+E200+E192+E166+E164</f>
        <v>844.4000000000001</v>
      </c>
      <c r="G151" s="42"/>
    </row>
    <row r="152" spans="1:5" ht="21" customHeight="1" hidden="1">
      <c r="A152" s="30"/>
      <c r="B152" s="28" t="s">
        <v>281</v>
      </c>
      <c r="C152" s="30"/>
      <c r="D152" s="135" t="s">
        <v>255</v>
      </c>
      <c r="E152" s="58">
        <f>E153</f>
        <v>0</v>
      </c>
    </row>
    <row r="153" spans="1:5" ht="30" customHeight="1" hidden="1">
      <c r="A153" s="30"/>
      <c r="B153" s="30"/>
      <c r="C153" s="28">
        <v>200</v>
      </c>
      <c r="D153" s="82" t="s">
        <v>1</v>
      </c>
      <c r="E153" s="58">
        <v>0</v>
      </c>
    </row>
    <row r="154" spans="1:5" ht="45">
      <c r="A154" s="28"/>
      <c r="B154" s="28" t="s">
        <v>164</v>
      </c>
      <c r="C154" s="28"/>
      <c r="D154" s="73" t="s">
        <v>45</v>
      </c>
      <c r="E154" s="58">
        <f>E155</f>
        <v>88.4</v>
      </c>
    </row>
    <row r="155" spans="1:5" ht="75">
      <c r="A155" s="28"/>
      <c r="B155" s="28"/>
      <c r="C155" s="28">
        <v>100</v>
      </c>
      <c r="D155" s="73" t="s">
        <v>46</v>
      </c>
      <c r="E155" s="58">
        <v>88.4</v>
      </c>
    </row>
    <row r="156" spans="1:5" ht="31.5" customHeight="1">
      <c r="A156" s="30"/>
      <c r="B156" s="28" t="s">
        <v>293</v>
      </c>
      <c r="C156" s="28"/>
      <c r="D156" s="91" t="s">
        <v>33</v>
      </c>
      <c r="E156" s="58">
        <f>E157</f>
        <v>0.7</v>
      </c>
    </row>
    <row r="157" spans="1:5" ht="27.75" customHeight="1">
      <c r="A157" s="28"/>
      <c r="B157" s="28"/>
      <c r="C157" s="28">
        <v>200</v>
      </c>
      <c r="D157" s="82" t="s">
        <v>310</v>
      </c>
      <c r="E157" s="58">
        <v>0.7</v>
      </c>
    </row>
    <row r="158" spans="1:5" ht="33" customHeight="1" hidden="1">
      <c r="A158" s="28"/>
      <c r="B158" s="29" t="s">
        <v>148</v>
      </c>
      <c r="C158" s="31"/>
      <c r="D158" s="82" t="s">
        <v>81</v>
      </c>
      <c r="E158" s="58">
        <f>E159</f>
        <v>0</v>
      </c>
    </row>
    <row r="159" spans="1:5" ht="30.75" customHeight="1" hidden="1">
      <c r="A159" s="28"/>
      <c r="B159" s="29"/>
      <c r="C159" s="31">
        <v>200</v>
      </c>
      <c r="D159" s="82" t="s">
        <v>1</v>
      </c>
      <c r="E159" s="58">
        <v>0</v>
      </c>
    </row>
    <row r="160" spans="1:5" ht="15" customHeight="1" hidden="1">
      <c r="A160" s="28"/>
      <c r="B160" s="29"/>
      <c r="C160" s="31"/>
      <c r="D160" s="82"/>
      <c r="E160" s="58"/>
    </row>
    <row r="161" spans="1:5" ht="15" customHeight="1" hidden="1">
      <c r="A161" s="28"/>
      <c r="B161" s="29"/>
      <c r="C161" s="31"/>
      <c r="D161" s="82"/>
      <c r="E161" s="58"/>
    </row>
    <row r="162" spans="1:5" ht="42.75" customHeight="1">
      <c r="A162" s="28"/>
      <c r="B162" s="29" t="s">
        <v>149</v>
      </c>
      <c r="C162" s="29"/>
      <c r="D162" s="73" t="s">
        <v>100</v>
      </c>
      <c r="E162" s="58">
        <f>E163</f>
        <v>25</v>
      </c>
    </row>
    <row r="163" spans="1:5" ht="17.25" customHeight="1">
      <c r="A163" s="28"/>
      <c r="B163" s="29"/>
      <c r="C163" s="31" t="s">
        <v>79</v>
      </c>
      <c r="D163" s="73" t="s">
        <v>10</v>
      </c>
      <c r="E163" s="58">
        <v>25</v>
      </c>
    </row>
    <row r="164" spans="1:5" ht="42.75" customHeight="1">
      <c r="A164" s="28"/>
      <c r="B164" s="29" t="s">
        <v>160</v>
      </c>
      <c r="C164" s="29"/>
      <c r="D164" s="73" t="s">
        <v>163</v>
      </c>
      <c r="E164" s="58">
        <f>E165</f>
        <v>20</v>
      </c>
    </row>
    <row r="165" spans="1:5" ht="29.25" customHeight="1">
      <c r="A165" s="28"/>
      <c r="B165" s="29"/>
      <c r="C165" s="31" t="s">
        <v>15</v>
      </c>
      <c r="D165" s="73" t="s">
        <v>309</v>
      </c>
      <c r="E165" s="58">
        <v>20</v>
      </c>
    </row>
    <row r="166" spans="1:5" ht="45">
      <c r="A166" s="28"/>
      <c r="B166" s="28" t="s">
        <v>334</v>
      </c>
      <c r="C166" s="28"/>
      <c r="D166" s="73" t="s">
        <v>335</v>
      </c>
      <c r="E166" s="58">
        <f>E167</f>
        <v>58.9</v>
      </c>
    </row>
    <row r="167" spans="1:5" ht="30">
      <c r="A167" s="28"/>
      <c r="B167" s="28"/>
      <c r="C167" s="28" t="s">
        <v>181</v>
      </c>
      <c r="D167" s="73" t="s">
        <v>182</v>
      </c>
      <c r="E167" s="58">
        <v>58.9</v>
      </c>
    </row>
    <row r="168" spans="1:5" ht="60" hidden="1">
      <c r="A168" s="28"/>
      <c r="B168" s="28"/>
      <c r="C168" s="28"/>
      <c r="D168" s="73" t="s">
        <v>74</v>
      </c>
      <c r="E168" s="58"/>
    </row>
    <row r="169" spans="1:5" ht="15" hidden="1">
      <c r="A169" s="30"/>
      <c r="B169" s="30"/>
      <c r="C169" s="28" t="s">
        <v>50</v>
      </c>
      <c r="D169" s="73" t="s">
        <v>16</v>
      </c>
      <c r="E169" s="58"/>
    </row>
    <row r="170" spans="1:5" ht="60" hidden="1">
      <c r="A170" s="28"/>
      <c r="B170" s="27"/>
      <c r="C170" s="28"/>
      <c r="D170" s="73" t="s">
        <v>13</v>
      </c>
      <c r="E170" s="58"/>
    </row>
    <row r="171" spans="1:5" ht="15" hidden="1">
      <c r="A171" s="28"/>
      <c r="B171" s="27"/>
      <c r="C171" s="28" t="s">
        <v>50</v>
      </c>
      <c r="D171" s="73" t="s">
        <v>16</v>
      </c>
      <c r="E171" s="58"/>
    </row>
    <row r="172" spans="1:5" ht="45" hidden="1">
      <c r="A172" s="28"/>
      <c r="B172" s="27"/>
      <c r="C172" s="28"/>
      <c r="D172" s="73" t="s">
        <v>75</v>
      </c>
      <c r="E172" s="58"/>
    </row>
    <row r="173" spans="1:5" ht="15" hidden="1">
      <c r="A173" s="28"/>
      <c r="B173" s="28"/>
      <c r="C173" s="28" t="s">
        <v>50</v>
      </c>
      <c r="D173" s="73" t="s">
        <v>16</v>
      </c>
      <c r="E173" s="58"/>
    </row>
    <row r="174" spans="1:5" ht="60" hidden="1">
      <c r="A174" s="31"/>
      <c r="B174" s="32"/>
      <c r="C174" s="31"/>
      <c r="D174" s="73" t="s">
        <v>76</v>
      </c>
      <c r="E174" s="58"/>
    </row>
    <row r="175" spans="1:5" ht="15" hidden="1">
      <c r="A175" s="31"/>
      <c r="B175" s="32"/>
      <c r="C175" s="28" t="s">
        <v>50</v>
      </c>
      <c r="D175" s="73" t="s">
        <v>16</v>
      </c>
      <c r="E175" s="58"/>
    </row>
    <row r="176" spans="1:5" ht="60" hidden="1">
      <c r="A176" s="28"/>
      <c r="B176" s="27"/>
      <c r="C176" s="28"/>
      <c r="D176" s="73" t="s">
        <v>14</v>
      </c>
      <c r="E176" s="58"/>
    </row>
    <row r="177" spans="1:5" ht="30" hidden="1">
      <c r="A177" s="28"/>
      <c r="B177" s="27"/>
      <c r="C177" s="28">
        <v>200</v>
      </c>
      <c r="D177" s="73" t="s">
        <v>11</v>
      </c>
      <c r="E177" s="58"/>
    </row>
    <row r="178" spans="1:5" ht="30" hidden="1">
      <c r="A178" s="28"/>
      <c r="B178" s="27"/>
      <c r="C178" s="28">
        <v>240</v>
      </c>
      <c r="D178" s="73" t="s">
        <v>12</v>
      </c>
      <c r="E178" s="58"/>
    </row>
    <row r="179" spans="1:5" ht="4.5" customHeight="1" hidden="1">
      <c r="A179" s="28"/>
      <c r="B179" s="33"/>
      <c r="C179" s="28"/>
      <c r="D179" s="73" t="s">
        <v>48</v>
      </c>
      <c r="E179" s="58"/>
    </row>
    <row r="180" spans="1:5" ht="30" hidden="1">
      <c r="A180" s="28"/>
      <c r="B180" s="27"/>
      <c r="C180" s="28">
        <v>200</v>
      </c>
      <c r="D180" s="73" t="s">
        <v>11</v>
      </c>
      <c r="E180" s="58"/>
    </row>
    <row r="181" spans="1:5" ht="30" hidden="1">
      <c r="A181" s="28"/>
      <c r="B181" s="27"/>
      <c r="C181" s="28">
        <v>240</v>
      </c>
      <c r="D181" s="73" t="s">
        <v>12</v>
      </c>
      <c r="E181" s="93"/>
    </row>
    <row r="182" spans="1:5" ht="30" hidden="1">
      <c r="A182" s="45"/>
      <c r="B182" s="45"/>
      <c r="C182" s="45"/>
      <c r="D182" s="92" t="s">
        <v>77</v>
      </c>
      <c r="E182" s="58"/>
    </row>
    <row r="183" spans="1:5" ht="14.25" customHeight="1" hidden="1">
      <c r="A183" s="29"/>
      <c r="B183" s="29"/>
      <c r="C183" s="29" t="s">
        <v>78</v>
      </c>
      <c r="D183" s="80" t="s">
        <v>10</v>
      </c>
      <c r="E183" s="58"/>
    </row>
    <row r="184" spans="1:5" ht="6" customHeight="1" hidden="1">
      <c r="A184" s="29"/>
      <c r="B184" s="29"/>
      <c r="C184" s="29"/>
      <c r="D184" s="80" t="s">
        <v>99</v>
      </c>
      <c r="E184" s="58"/>
    </row>
    <row r="185" spans="1:5" ht="15" hidden="1">
      <c r="A185" s="29"/>
      <c r="B185" s="29"/>
      <c r="C185" s="29" t="s">
        <v>50</v>
      </c>
      <c r="D185" s="80" t="s">
        <v>28</v>
      </c>
      <c r="E185" s="58"/>
    </row>
    <row r="186" spans="1:5" ht="58.5" customHeight="1">
      <c r="A186" s="29"/>
      <c r="B186" s="29" t="s">
        <v>307</v>
      </c>
      <c r="C186" s="29"/>
      <c r="D186" s="80" t="s">
        <v>304</v>
      </c>
      <c r="E186" s="58">
        <f>E187</f>
        <v>59.7</v>
      </c>
    </row>
    <row r="187" spans="1:5" ht="15">
      <c r="A187" s="29"/>
      <c r="B187" s="29"/>
      <c r="C187" s="29" t="s">
        <v>50</v>
      </c>
      <c r="D187" s="80" t="s">
        <v>28</v>
      </c>
      <c r="E187" s="58">
        <v>59.7</v>
      </c>
    </row>
    <row r="188" spans="1:5" ht="62.25" customHeight="1">
      <c r="A188" s="29"/>
      <c r="B188" s="29" t="s">
        <v>306</v>
      </c>
      <c r="C188" s="29"/>
      <c r="D188" s="96" t="s">
        <v>305</v>
      </c>
      <c r="E188" s="58">
        <f>E189</f>
        <v>73.3</v>
      </c>
    </row>
    <row r="189" spans="1:5" ht="13.5" customHeight="1">
      <c r="A189" s="29"/>
      <c r="B189" s="29"/>
      <c r="C189" s="29" t="s">
        <v>50</v>
      </c>
      <c r="D189" s="80" t="s">
        <v>28</v>
      </c>
      <c r="E189" s="58">
        <v>73.3</v>
      </c>
    </row>
    <row r="190" spans="1:9" ht="90">
      <c r="A190" s="29"/>
      <c r="B190" s="29" t="s">
        <v>332</v>
      </c>
      <c r="C190" s="29"/>
      <c r="D190" s="96" t="s">
        <v>333</v>
      </c>
      <c r="E190" s="58">
        <f>E191</f>
        <v>438.6</v>
      </c>
      <c r="I190">
        <v>2</v>
      </c>
    </row>
    <row r="191" spans="1:5" ht="13.5" customHeight="1">
      <c r="A191" s="29"/>
      <c r="B191" s="29"/>
      <c r="C191" s="29" t="s">
        <v>50</v>
      </c>
      <c r="D191" s="80" t="s">
        <v>28</v>
      </c>
      <c r="E191" s="58">
        <v>438.6</v>
      </c>
    </row>
    <row r="192" spans="1:5" ht="30">
      <c r="A192" s="29"/>
      <c r="B192" s="29" t="s">
        <v>150</v>
      </c>
      <c r="C192" s="29"/>
      <c r="D192" s="80" t="s">
        <v>101</v>
      </c>
      <c r="E192" s="58">
        <f>E193</f>
        <v>44</v>
      </c>
    </row>
    <row r="193" spans="1:5" ht="15.75" customHeight="1">
      <c r="A193" s="28"/>
      <c r="B193" s="28"/>
      <c r="C193" s="28" t="s">
        <v>79</v>
      </c>
      <c r="D193" s="73" t="s">
        <v>10</v>
      </c>
      <c r="E193" s="58">
        <v>44</v>
      </c>
    </row>
    <row r="194" spans="1:5" ht="1.5" customHeight="1" hidden="1">
      <c r="A194" s="28"/>
      <c r="B194" s="28" t="s">
        <v>160</v>
      </c>
      <c r="C194" s="31"/>
      <c r="D194" s="82" t="s">
        <v>163</v>
      </c>
      <c r="E194" s="58">
        <f>E195</f>
        <v>0</v>
      </c>
    </row>
    <row r="195" spans="1:5" ht="45" hidden="1">
      <c r="A195" s="28"/>
      <c r="B195" s="28"/>
      <c r="C195" s="31">
        <v>200</v>
      </c>
      <c r="D195" s="82" t="s">
        <v>1</v>
      </c>
      <c r="E195" s="58">
        <v>0</v>
      </c>
    </row>
    <row r="196" spans="1:5" ht="33" customHeight="1">
      <c r="A196" s="28"/>
      <c r="B196" s="28" t="s">
        <v>193</v>
      </c>
      <c r="C196" s="31"/>
      <c r="D196" s="82" t="s">
        <v>194</v>
      </c>
      <c r="E196" s="58">
        <f>E197</f>
        <v>3.2</v>
      </c>
    </row>
    <row r="197" spans="1:5" ht="33" customHeight="1">
      <c r="A197" s="28"/>
      <c r="B197" s="142"/>
      <c r="C197" s="31">
        <v>200</v>
      </c>
      <c r="D197" s="82" t="s">
        <v>310</v>
      </c>
      <c r="E197" s="58">
        <v>3.2</v>
      </c>
    </row>
    <row r="198" spans="1:5" ht="63.75" customHeight="1">
      <c r="A198" s="28"/>
      <c r="B198" s="28" t="s">
        <v>295</v>
      </c>
      <c r="C198" s="31"/>
      <c r="D198" s="82" t="s">
        <v>294</v>
      </c>
      <c r="E198" s="58">
        <f>E199</f>
        <v>30.6</v>
      </c>
    </row>
    <row r="199" spans="1:5" ht="33" customHeight="1">
      <c r="A199" s="28"/>
      <c r="B199" s="142"/>
      <c r="C199" s="31">
        <v>200</v>
      </c>
      <c r="D199" s="82" t="s">
        <v>310</v>
      </c>
      <c r="E199" s="58">
        <v>30.6</v>
      </c>
    </row>
    <row r="200" spans="1:5" ht="95.25" customHeight="1">
      <c r="A200" s="28"/>
      <c r="B200" s="28" t="s">
        <v>298</v>
      </c>
      <c r="C200" s="31"/>
      <c r="D200" s="82" t="s">
        <v>320</v>
      </c>
      <c r="E200" s="58">
        <f>E201</f>
        <v>2</v>
      </c>
    </row>
    <row r="201" spans="1:5" ht="33" customHeight="1">
      <c r="A201" s="28"/>
      <c r="B201" s="142"/>
      <c r="C201" s="31">
        <v>200</v>
      </c>
      <c r="D201" s="82" t="s">
        <v>309</v>
      </c>
      <c r="E201" s="58">
        <v>2</v>
      </c>
    </row>
    <row r="202" spans="1:5" ht="15">
      <c r="A202" s="28"/>
      <c r="B202" s="142"/>
      <c r="C202" s="28"/>
      <c r="D202" s="88" t="s">
        <v>17</v>
      </c>
      <c r="E202" s="59">
        <f>E137+E116+E112+E101+E48+E16+E123</f>
        <v>8002.499999999999</v>
      </c>
    </row>
    <row r="206" ht="15">
      <c r="E206" s="42"/>
    </row>
    <row r="207" ht="15">
      <c r="E207" s="42"/>
    </row>
  </sheetData>
  <sheetProtection/>
  <mergeCells count="8">
    <mergeCell ref="D4:E4"/>
    <mergeCell ref="E12:E15"/>
    <mergeCell ref="A7:D8"/>
    <mergeCell ref="A9:D9"/>
    <mergeCell ref="A12:A15"/>
    <mergeCell ref="B12:B15"/>
    <mergeCell ref="C12:C15"/>
    <mergeCell ref="D12:D1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2019-02-15T07:58:02Z</cp:lastPrinted>
  <dcterms:created xsi:type="dcterms:W3CDTF">2007-11-14T05:01:51Z</dcterms:created>
  <dcterms:modified xsi:type="dcterms:W3CDTF">2019-02-27T05:50:07Z</dcterms:modified>
  <cp:category/>
  <cp:version/>
  <cp:contentType/>
  <cp:contentStatus/>
</cp:coreProperties>
</file>