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570" windowHeight="7620" tabRatio="822" firstSheet="1" activeTab="1"/>
  </bookViews>
  <sheets>
    <sheet name="приложение 1" sheetId="1" r:id="rId1"/>
    <sheet name="Расходы 2016 г. прил 6" sheetId="2" r:id="rId2"/>
  </sheets>
  <definedNames/>
  <calcPr fullCalcOnLoad="1" refMode="R1C1"/>
</workbook>
</file>

<file path=xl/sharedStrings.xml><?xml version="1.0" encoding="utf-8"?>
<sst xmlns="http://schemas.openxmlformats.org/spreadsheetml/2006/main" count="426" uniqueCount="259">
  <si>
    <t>Основное мероприятие «Развитие физической культуры и спорта на территории Вильвенского сельского поселения"</t>
  </si>
  <si>
    <t>Участие в районном турнире дворовых команд «Кожаный мяч»</t>
  </si>
  <si>
    <t>Муниципальная программа Вильвенского сельского поселения "Инфраструктура Вильвенского сельского поселения"</t>
  </si>
  <si>
    <t>Мероприятия на выполнение работ по содержанию автомобильных дорог общего пользования местного значения и искусственных сооружений на них</t>
  </si>
  <si>
    <t xml:space="preserve">Основное мероприятие " Мероприятия по благоустройству сельского поселения "
</t>
  </si>
  <si>
    <t>Муниципальная программа Вильвенского сельского поселения "Управление земельными ресурсами и имуществом Вильвенского сельского поселения"</t>
  </si>
  <si>
    <t>Муниципальная программа Вильвенского сельского поселения "Управление муниципальными финансами и муниципальным долгом"</t>
  </si>
  <si>
    <t>91 0 00 00020</t>
  </si>
  <si>
    <t>Депутаты представительного органа поселения</t>
  </si>
  <si>
    <t>Иные межбюджетные трансферты, передаваемые в бюджет муниципального района для осуществления части полномочий по исполнению бюджета поселения</t>
  </si>
  <si>
    <t>92 0 00 00080</t>
  </si>
  <si>
    <t>Арендная плата за приобретенное поселением помещение, для размещения в нем пожарной части № 116 отряда ГККУ "27ОППС Пермского края"</t>
  </si>
  <si>
    <t>Участие творческих коллективов поселения в районных конкурсах</t>
  </si>
  <si>
    <t>Проведение мероприятий, посвященных календарным и юбилейным датам</t>
  </si>
  <si>
    <t>Проведение новогодних мероприятий</t>
  </si>
  <si>
    <t>Участие в физкультурно-массовых мероприятиях, спортивных соревнованиях</t>
  </si>
  <si>
    <t>Проведение спортивного мероприятия «День физкультурника» с участием спортивных команд на территории Вильвенского сельского поселения</t>
  </si>
  <si>
    <t xml:space="preserve">Закупка товаров, работ и услуг для государственных (муниципальных) нужд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</si>
  <si>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</si>
  <si>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Раздел, подраздел</t>
  </si>
  <si>
    <t>Целевая статья расходов</t>
  </si>
  <si>
    <t>Вид расходов</t>
  </si>
  <si>
    <t>Руководство и управление в сфере установленных функций органов местного самоуправления поселений</t>
  </si>
  <si>
    <t>Иные бюджетные ассигнования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</si>
  <si>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</si>
  <si>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</si>
  <si>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Межбюджетные трансферты, передаваемые в бюджет муниципального района на осуществление полномочий в области финансового (финансово-бюджетного) надзора</t>
  </si>
  <si>
    <t xml:space="preserve">Вильвенского сельского поселения </t>
  </si>
  <si>
    <t>Расходы, связанные с приемом и обслуживанием официальных делегаций и отдельных лиц, организацией, проведением и участием в мероприятиях</t>
  </si>
  <si>
    <t>200</t>
  </si>
  <si>
    <t>Межбюджетные трансферьы</t>
  </si>
  <si>
    <t>ВСЕГО</t>
  </si>
  <si>
    <t>тыс.руб.</t>
  </si>
  <si>
    <t>Наименование расходов</t>
  </si>
  <si>
    <t>Межбюджетные трансферты</t>
  </si>
  <si>
    <t>Составление протоколов об административных правонарушениях</t>
  </si>
  <si>
    <t>Приложение 1</t>
  </si>
  <si>
    <t>100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</si>
  <si>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</si>
  <si>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органами местного самоуправления поселения, казенными учреждениями, органами управления государственными внебюджетными фондами</t>
  </si>
  <si>
    <t>НОРМАТИВЫ</t>
  </si>
  <si>
    <t>Наименование показателя</t>
  </si>
  <si>
    <t>Код по БК</t>
  </si>
  <si>
    <t>Норматив (процент) распределения в бюджет, %</t>
  </si>
  <si>
    <t>000 1 13 01995 10 0000 130</t>
  </si>
  <si>
    <t>000 1 13 02995 10 0000 130</t>
  </si>
  <si>
    <t>000 1 17 01050 10 0000 180</t>
  </si>
  <si>
    <t>000 1 17 02020 10 0000 180</t>
  </si>
  <si>
    <t>000 1 17 05050 10 0000 180</t>
  </si>
  <si>
    <t>распределения по отдельным видам доходов</t>
  </si>
  <si>
    <t>Вильвенского сельского поселения</t>
  </si>
  <si>
    <t>Разработка официальной символики муниципального образования</t>
  </si>
  <si>
    <t>000 1 16 23051 10 0000 140</t>
  </si>
  <si>
    <t>500</t>
  </si>
  <si>
    <t>Обеспечение деятельности органов местного самоуправления Вильвенского сельского поселения</t>
  </si>
  <si>
    <t>Обеспечение выполнения функций органами местного самоуправления</t>
  </si>
  <si>
    <t>Межбюджетные трансферты, передаваемые в бюджет муниципального района жля осуществления полномочий в области градостроительной деятельности</t>
  </si>
  <si>
    <t>Межбюджетные трансферты передаваемые в бюджет муниципального района на обеспечение содержания Единой дежурно-диспечерской службы.</t>
  </si>
  <si>
    <t>Полномочия в области земельного контроля за использованием земель Вильвенского сельского поселения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</si>
  <si>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</t>
  </si>
  <si>
    <t>Межбюджетные трансферты, передаваемые в бюджет муниципального района для осуществления части полномочий бюджета поселения</t>
  </si>
  <si>
    <t>Резервный фонд администрации Вильвенского сельского поселения</t>
  </si>
  <si>
    <t xml:space="preserve">800 </t>
  </si>
  <si>
    <t>800</t>
  </si>
  <si>
    <t>Иные бюджжетные ассигнования</t>
  </si>
  <si>
    <t>Разработка проектно-сметной документации "Строительство Распределительных газопроводов с котельной в с.Голубята Добрянского района Пермского края" 2 очередь</t>
  </si>
  <si>
    <t xml:space="preserve">Разработка проектно-сметной документации "Строительство Распределительных газопроводов с д.Шкарята Добрянского района Пермского края" </t>
  </si>
  <si>
    <t>Разработка проектно-сметной документации "Строительство распределительных газопроводов с котельной в п.Вильва Добрянского района Пермского края"</t>
  </si>
  <si>
    <t>Строительство распределительных сетей газопроводов низкого давления в с.Голубята Добрянского района Пермского края" 1 очередь</t>
  </si>
  <si>
    <t xml:space="preserve">Строительство распределительных сетей газопроводов низкого давления в д.Шкарята Добрянского района Пермского края" </t>
  </si>
  <si>
    <t>Строительство распределительных сетей газопроводов низкого давления с котельной в с.Голубята Добрянского района Пермского края" 2 очередь</t>
  </si>
  <si>
    <t>Строительство распределительных сетей газопроводов низкого давления с котельной в п.Вильва Добрянского района Пермского края</t>
  </si>
  <si>
    <t>Наружное уличное освещение, возмещение населению.</t>
  </si>
  <si>
    <t>Мероприятия на выполнение работ по содержанию автомобильных дорог общего пользования местного значения и искуственных сооружений</t>
  </si>
  <si>
    <t>Ремонт автомобильных дорог общего пользования в границах поселения</t>
  </si>
  <si>
    <t>02 0 2020</t>
  </si>
  <si>
    <t>Мероприятия по обслуживанию и содержанию наружного уличного освещения (ремонт сетей)</t>
  </si>
  <si>
    <t>Мероприятия по сбору, вывозу бытовых отходов</t>
  </si>
  <si>
    <t>Плата за негативное воздействие на окружающую среду</t>
  </si>
  <si>
    <t>Реализация политики органов местного самоуправления Вильвенского сельского поселения в области приватизации и управления муниципальной собственностью</t>
  </si>
  <si>
    <t xml:space="preserve">Мероприятия по обеспечению пожарной безопасности в границах поселения 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</si>
  <si>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</si>
  <si>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</si>
  <si>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</si>
  <si>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Невыясненные поступления, зачисляемые в бюджеты сельских 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</si>
  <si>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</si>
  <si>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</si>
  <si>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Межевание земельных участков, находящихся в собственности сельского поселения</t>
  </si>
  <si>
    <t>03 0 2004</t>
  </si>
  <si>
    <t>Оплата НДС от продажи имущества и права заключения договоров аренды земельных участков</t>
  </si>
  <si>
    <t>Проведение мероприятия праздника «Сударыня Масленица»</t>
  </si>
  <si>
    <t>Межбюджетные трансферты, передаваемые в бюджет муниципального района на осуществление полномочий в области ревизионной комиссии</t>
  </si>
  <si>
    <t>Средства поселений на уплату членских взносов в Совет муниципальных образований Пермского края</t>
  </si>
  <si>
    <t xml:space="preserve">Содержание имущества находящегося в казне поселения </t>
  </si>
  <si>
    <t xml:space="preserve">Возмещение затрат за электрическую энергию уличного освещения жителям поселения.
</t>
  </si>
  <si>
    <t>600</t>
  </si>
  <si>
    <t>Основное мероприятие "Создание условий для организации и проведения культурно-массовых мероприятий"</t>
  </si>
  <si>
    <t>Расходы на выплаты персоналу в целях обеспечения выполнения функций органами местного самоуправлени</t>
  </si>
  <si>
    <t>Закупка товаров, работ и услуг для государственных (муниципальных) нужд</t>
  </si>
  <si>
    <t>Субсидии автономным учреждениям</t>
  </si>
  <si>
    <t>620</t>
  </si>
  <si>
    <t>Муниципальная программа Вильвенского сельского поселения "Совершенствование системы муниципального уровня"</t>
  </si>
  <si>
    <t>Основное мероприятие "Обеспечение функционирования информационной и телекоммуникационной инфраструктуры в органах местного самоуправления Вильвенского сельского поселения"</t>
  </si>
  <si>
    <t>Иные межбюджетные трансферты передаваемые в бюджет муниципального района на обеспечение содержания Единой дежурно-диспетчерской службы</t>
  </si>
  <si>
    <t>Иные межбюджетные трансферты, передаваемые в бюджет муниципального района по осуществлению внешнего муниципального финансового контроля</t>
  </si>
  <si>
    <t>Основное мероприятие "Организация мероприятий в сфере земельных отношений"</t>
  </si>
  <si>
    <t>Паспортизация дорог общего пользования в границах поселения</t>
  </si>
  <si>
    <t>Содержание муниципальных органов Вильвенского сельского поселения</t>
  </si>
  <si>
    <t xml:space="preserve">01 0 00 00000 </t>
  </si>
  <si>
    <t xml:space="preserve">01 0 01 00000 </t>
  </si>
  <si>
    <t xml:space="preserve">01 0 02 00000 </t>
  </si>
  <si>
    <t xml:space="preserve">01 0 01 00010 </t>
  </si>
  <si>
    <t>01 0 02 00020</t>
  </si>
  <si>
    <t>01 0 02 00030</t>
  </si>
  <si>
    <t>01 0 02 00040</t>
  </si>
  <si>
    <t>01 0 02 00050</t>
  </si>
  <si>
    <t xml:space="preserve">02 0 00 00000 </t>
  </si>
  <si>
    <t xml:space="preserve">03 0 00 00000 </t>
  </si>
  <si>
    <t xml:space="preserve">04 0 00 00000 </t>
  </si>
  <si>
    <t xml:space="preserve">05 0 00 00000 </t>
  </si>
  <si>
    <t>Основное мероприятие "Обеспечение услугами по организации досуга и услугами организаций культуры"</t>
  </si>
  <si>
    <t>Распоряжение земельными участками, государственная собственность на которые не разграничена</t>
  </si>
  <si>
    <t>на 2016-2018 года</t>
  </si>
  <si>
    <t>02 0 01 00000</t>
  </si>
  <si>
    <t>Основное мероприятие "Выполнение работ по содержанию автомобильных дорог общего пользования местного значения и искусственных сооружений на них"</t>
  </si>
  <si>
    <t>02 0 01 00010</t>
  </si>
  <si>
    <t>02 0 01 00020</t>
  </si>
  <si>
    <t>03 0 01 00000</t>
  </si>
  <si>
    <t>03 0 01 00010</t>
  </si>
  <si>
    <t>03 0 01 00020</t>
  </si>
  <si>
    <t>04 0 01 00000</t>
  </si>
  <si>
    <t xml:space="preserve">Обеспечение деятельности функционирования информационной и телекоммуникационной инфраструктуры </t>
  </si>
  <si>
    <t>04 0 01 00010</t>
  </si>
  <si>
    <t>05 0 01 00000</t>
  </si>
  <si>
    <t>05 0 01 00010</t>
  </si>
  <si>
    <t>Непрограмные направления расходов бюджета Вильвенского сельского поселения</t>
  </si>
  <si>
    <t>91 0 00 00000</t>
  </si>
  <si>
    <t>91 0 00 00010</t>
  </si>
  <si>
    <t>91 0 00 00030</t>
  </si>
  <si>
    <t>92 0 00 00000</t>
  </si>
  <si>
    <t xml:space="preserve">Мероприятия, осуществляемые органами
местного самоуправления Вильвенского сельского поселения, в рамках непрограммных направлений расходов
</t>
  </si>
  <si>
    <t>92 0 00 00030</t>
  </si>
  <si>
    <t>92 0 00 00040</t>
  </si>
  <si>
    <t>92 0 00 83010</t>
  </si>
  <si>
    <t>92 0 00 83030</t>
  </si>
  <si>
    <t>92 0 00 00050</t>
  </si>
  <si>
    <t>92 0 00 83020</t>
  </si>
  <si>
    <t>90 0 00 00000</t>
  </si>
  <si>
    <t>Глава поселения</t>
  </si>
  <si>
    <t xml:space="preserve">05 0 02 00000 </t>
  </si>
  <si>
    <t>05 0 02 00020</t>
  </si>
  <si>
    <t>Программа муниципальных гарантий Вильвенского сельского поселения на 2016 год</t>
  </si>
  <si>
    <t>по состоянию на 01.01.2016</t>
  </si>
  <si>
    <t xml:space="preserve">Основное мероприятия "Обслуживание и содержанию наружного уличного освещения" </t>
  </si>
  <si>
    <t>02 0 02 00000</t>
  </si>
  <si>
    <t>Мероприятия по обслуживанию и содержанию наружного уличного освещения</t>
  </si>
  <si>
    <t>01 0 03 00000</t>
  </si>
  <si>
    <t>92 0 00 00060</t>
  </si>
  <si>
    <t>02 0 03 00000</t>
  </si>
  <si>
    <t>Возрождение родников в п.Вильва</t>
  </si>
  <si>
    <t>к  решению Совета депутатов</t>
  </si>
  <si>
    <t>от 30.12.2015 № 222</t>
  </si>
  <si>
    <t>01 0 03 00060</t>
  </si>
  <si>
    <t>01 0 03 00070</t>
  </si>
  <si>
    <t>01 0 03 00080</t>
  </si>
  <si>
    <t>02 0 02 00030</t>
  </si>
  <si>
    <t>02 0 03 00040</t>
  </si>
  <si>
    <t>Предоставление субсидий бюджетным, автономным учреждениям и иным некоммерческим организациям</t>
  </si>
  <si>
    <t>92 0 00 2П160</t>
  </si>
  <si>
    <t>Снос объектов недвижимости для подготовки земельных участков под ИЖС</t>
  </si>
  <si>
    <t>92 0 00 51180</t>
  </si>
  <si>
    <t>Муниципальная программа Вильвенского сельского поселения "Культура и развитие  физической культуры и спорта"</t>
  </si>
  <si>
    <t>92 0 00 00090</t>
  </si>
  <si>
    <t>Средства на эвакуацию тел невостребованных умерших</t>
  </si>
  <si>
    <t>Содержание арендуемого помещения для размещения в нем пожарной части №116 отряда ГККУ «27 ОППС Пермского края»</t>
  </si>
  <si>
    <t>01 0 04 00000</t>
  </si>
  <si>
    <t>Основное мероприятие "Выполнение работ по текущему ремонту сельского Дома культуры в п.Вильва"</t>
  </si>
  <si>
    <t>01 0 04 00090</t>
  </si>
  <si>
    <t>Новая кровля для сельского дома культуры в п.Вильва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</si>
  <si>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</si>
  <si>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300</t>
  </si>
  <si>
    <t>Социальное обеспечение и иные выплаты населению</t>
  </si>
  <si>
    <t>02 0 04 00000</t>
  </si>
  <si>
    <t xml:space="preserve">Основное мероприятие "Осуществление капитальных вложений в объекты капитального строительства сельского поселения"
</t>
  </si>
  <si>
    <t>02 0 04 00080</t>
  </si>
  <si>
    <t>Строительство распределительных сетей газопроводов низкого давления в с. Голубята Добрянского муниципального района Пермского края, 1 очередь</t>
  </si>
  <si>
    <t>02 0 01 00030</t>
  </si>
  <si>
    <t>Мероприятия по приведению  в нормативное состояние автомобильных дорог местного значения Вильвенского сельского поселения</t>
  </si>
  <si>
    <t>Бюджетные инвестиции в объекты капитального строительства государственной (муниципальной) собственности</t>
  </si>
  <si>
    <t xml:space="preserve">01 0 05 2С020 </t>
  </si>
  <si>
    <t>01 0 05 00000</t>
  </si>
  <si>
    <t>Основное мероприятие «Меры социальной поддержки работникам учреждений культуры, проживающим в сельской местности и поселках городского типа (рабочих поселках), по оплате жилого помещения и коммунальных услуг»</t>
  </si>
  <si>
    <t>02 0 04 00090</t>
  </si>
  <si>
    <t>Кадастровые работы в отношении газопровода, расположенного по адресу с. Голубята Добрянского района Пермского края</t>
  </si>
  <si>
    <t>02 0 07 00000</t>
  </si>
  <si>
    <t xml:space="preserve">Основное мероприятие "Мероприятия по водоснабжению"
</t>
  </si>
  <si>
    <t xml:space="preserve">Основное мероприятие "Финансовое обеспечение непредвиденных расхдов за счет средств Резервного фонда администрации  Вильвенского сельского поселения" </t>
  </si>
  <si>
    <t>Основное мероприятие "Судебная защита интересов казны Вильвенского сельского поселения"</t>
  </si>
  <si>
    <t>% исполнения</t>
  </si>
  <si>
    <t>Расходы бюджета Вильвенского сельского поселения по разделам и подразделам классификации расходов бюджетов</t>
  </si>
  <si>
    <t>Утверждено, 2017 год</t>
  </si>
  <si>
    <t>Исполнен, 2017 год</t>
  </si>
  <si>
    <t>01 0 02 00060</t>
  </si>
  <si>
    <t>Обеспечение творческих коллективов сценическим инвентарем</t>
  </si>
  <si>
    <t>02 0 01 SР160</t>
  </si>
  <si>
    <t>Текущий ремонт автомобильной дороги общего пользования местного значения п.Вильва: ул. Почтовая, ул. Железнодорожная, ул. Станционная</t>
  </si>
  <si>
    <t>02 0 03 00060</t>
  </si>
  <si>
    <t>Мероприятия по ликвидации несанкционированных свалок</t>
  </si>
  <si>
    <t>02 0 03 00080</t>
  </si>
  <si>
    <t>400</t>
  </si>
  <si>
    <t>02 0 05 00000</t>
  </si>
  <si>
    <t>02 0 05 00070</t>
  </si>
  <si>
    <t>02 0 07 00050</t>
  </si>
  <si>
    <t>Реконструкция водопроводных инженерных сетей в с. Голубята</t>
  </si>
  <si>
    <t>02 0 06 00000</t>
  </si>
  <si>
    <t>02 0 06 00010</t>
  </si>
  <si>
    <t xml:space="preserve">Основное мероприятие "Мероприятия по приведению в нормативное состояние наружного уличного освещения в п.Кыж"
</t>
  </si>
  <si>
    <t>Мероприятия по приведению в нормативное состояние наружного уличного освещения в п.Кыж</t>
  </si>
  <si>
    <t>02 0 03 00070</t>
  </si>
  <si>
    <t>Мероприяти по содержанию мест захоронения</t>
  </si>
  <si>
    <t xml:space="preserve">01 0 05 2С180 </t>
  </si>
  <si>
    <t>02 0 01 00070</t>
  </si>
  <si>
    <t>Проведение технической инвентаризации объектов, находящихся на территории Вильвенского сельского поселения: мосты через р. Вильва и р. Кыж</t>
  </si>
  <si>
    <t>02 0 01 83040</t>
  </si>
  <si>
    <t>Иные межбюджетные трансферты, передаваемые в бюджет муниципального района для обеспечения передачи полномочий по решению
вопросов местного значения в сфере дорожной деятельности по проведению ремонта автомобильных дорог общего пользования местного значения Вильвенского сельского поселения</t>
  </si>
  <si>
    <t xml:space="preserve">Межбюджетные трансферты
</t>
  </si>
  <si>
    <t>02 0 01 SТ040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</si>
  <si>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</si>
  <si>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Благоустройство сельского поселения</t>
  </si>
  <si>
    <t>02 0 04 00060</t>
  </si>
  <si>
    <t>Разработке схемы газоснабжения п. Вильва и ст. Боковая</t>
  </si>
  <si>
    <t xml:space="preserve">Основное мероприятие "Организация содержания муниципального жилого фонда Вильвенского сельского поселения"
</t>
  </si>
  <si>
    <t>Мероприятия по приведению в нормативное состояние муниципального жилого фонда</t>
  </si>
  <si>
    <t>02 0 07 SP040</t>
  </si>
  <si>
    <t>Ремонт артезианских скважин в п.Вильва</t>
  </si>
  <si>
    <t>Исполнение обязательствf части исполнения решения судов</t>
  </si>
  <si>
    <t>92 0 00 00020</t>
  </si>
  <si>
    <t>Обеспечение проведения выборов</t>
  </si>
  <si>
    <t>92 0 00 2П040</t>
  </si>
  <si>
    <t xml:space="preserve">06 0 00 00000 </t>
  </si>
  <si>
    <t>Муниципальная программа Вильвенского cельского поселения «Защита населения и территорий от чрезвычайных ситуаций, обеспечение противопожарной защиты объектов и населенных пунктов, обеспечение безопасности и охраны жизни людей на водных объектах Вильвенского сельского поселения»</t>
  </si>
  <si>
    <t>06 0 01 00000</t>
  </si>
  <si>
    <t>Основное мероприятие «Обеспечение пожарной безопасности»</t>
  </si>
  <si>
    <t>06 0 01 00010</t>
  </si>
  <si>
    <t xml:space="preserve">06 0 03 00000 </t>
  </si>
  <si>
    <t>Основное мероприятие «Обеспечение безопасности людей на водных объектах»</t>
  </si>
  <si>
    <t>06 0 03 00050</t>
  </si>
  <si>
    <t>Мероприятия по безопасности людей на водных объектах</t>
  </si>
  <si>
    <t>02 0 08 00000</t>
  </si>
  <si>
    <t xml:space="preserve">Основное мероприятие «Формирование современной городской среды на территории Вильвенского сельского поселения»
</t>
  </si>
  <si>
    <t>02 0 08 00010</t>
  </si>
  <si>
    <t>Благоустройство территории, прилегающей к сельскому  Дому культуры в п. Вильва</t>
  </si>
  <si>
    <t>02 0 08 2Ж090</t>
  </si>
  <si>
    <t>Поддержка муниципальных программ формирования современной городской среды (расходы, не софинансируемые из федерального бюджета) (благоустройство территории, прилегающей к сельскому Дому культуры в п. Вильва)</t>
  </si>
  <si>
    <t>02 0 08 L5550</t>
  </si>
  <si>
    <t>Поддержка муниципальных программ формирования современной городской среды (за счет средств федерального бюджета) (благоустройство территории прилегающей к сельскому Дому культуры в п. Вильва)</t>
  </si>
  <si>
    <t>Приложение 2</t>
  </si>
  <si>
    <t>к решению Совета депутатов</t>
  </si>
  <si>
    <t>от 18.06.2019 № 79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</si>
</sst>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0.0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 wrapText="1" shrinkToFi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wrapText="1" shrinkToFit="1"/>
    </xf>
    <xf numFmtId="49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wrapText="1"/>
    </xf>
    <xf numFmtId="180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distributed" wrapText="1"/>
    </xf>
    <xf numFmtId="0" fontId="5" fillId="0" borderId="10" xfId="0" applyFont="1" applyBorder="1" applyAlignment="1">
      <alignment/>
    </xf>
    <xf numFmtId="49" fontId="7" fillId="32" borderId="10" xfId="0" applyNumberFormat="1" applyFont="1" applyFill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 shrinkToFit="1"/>
    </xf>
    <xf numFmtId="49" fontId="4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 shrinkToFit="1"/>
    </xf>
    <xf numFmtId="18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vertical="center" wrapText="1" shrinkToFit="1"/>
    </xf>
    <xf numFmtId="180" fontId="3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 shrinkToFit="1"/>
    </xf>
    <xf numFmtId="180" fontId="7" fillId="33" borderId="10" xfId="0" applyNumberFormat="1" applyFont="1" applyFill="1" applyBorder="1" applyAlignment="1">
      <alignment horizontal="center" vertical="center" wrapText="1" shrinkToFit="1"/>
    </xf>
    <xf numFmtId="180" fontId="3" fillId="33" borderId="10" xfId="0" applyNumberFormat="1" applyFont="1" applyFill="1" applyBorder="1" applyAlignment="1">
      <alignment horizontal="center" vertical="center" wrapText="1" shrinkToFit="1"/>
    </xf>
    <xf numFmtId="180" fontId="3" fillId="0" borderId="11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left" vertical="center" wrapText="1" shrinkToFit="1"/>
    </xf>
    <xf numFmtId="0" fontId="7" fillId="33" borderId="13" xfId="0" applyFont="1" applyFill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wrapText="1"/>
    </xf>
    <xf numFmtId="0" fontId="7" fillId="33" borderId="13" xfId="0" applyFont="1" applyFill="1" applyBorder="1" applyAlignment="1">
      <alignment vertical="center" wrapText="1" shrinkToFit="1"/>
    </xf>
    <xf numFmtId="0" fontId="3" fillId="0" borderId="13" xfId="0" applyFont="1" applyBorder="1" applyAlignment="1">
      <alignment vertical="distributed" wrapText="1"/>
    </xf>
    <xf numFmtId="0" fontId="3" fillId="33" borderId="13" xfId="0" applyFont="1" applyFill="1" applyBorder="1" applyAlignment="1">
      <alignment vertical="center" wrapText="1" shrinkToFi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distributed" wrapText="1"/>
    </xf>
    <xf numFmtId="0" fontId="3" fillId="0" borderId="13" xfId="0" applyFont="1" applyBorder="1" applyAlignment="1">
      <alignment horizontal="left" vertical="center" wrapText="1" shrinkToFit="1"/>
    </xf>
    <xf numFmtId="0" fontId="4" fillId="32" borderId="13" xfId="0" applyFont="1" applyFill="1" applyBorder="1" applyAlignment="1">
      <alignment wrapText="1"/>
    </xf>
    <xf numFmtId="0" fontId="7" fillId="0" borderId="13" xfId="0" applyFont="1" applyBorder="1" applyAlignment="1">
      <alignment horizontal="left" vertical="distributed" wrapText="1" shrinkToFit="1"/>
    </xf>
    <xf numFmtId="0" fontId="3" fillId="33" borderId="13" xfId="0" applyFont="1" applyFill="1" applyBorder="1" applyAlignment="1">
      <alignment wrapText="1"/>
    </xf>
    <xf numFmtId="0" fontId="7" fillId="0" borderId="14" xfId="0" applyFont="1" applyBorder="1" applyAlignment="1">
      <alignment horizontal="left" vertical="distributed" wrapText="1" shrinkToFit="1"/>
    </xf>
    <xf numFmtId="0" fontId="4" fillId="32" borderId="13" xfId="0" applyFont="1" applyFill="1" applyBorder="1" applyAlignment="1">
      <alignment vertical="distributed" wrapText="1"/>
    </xf>
    <xf numFmtId="0" fontId="3" fillId="33" borderId="13" xfId="0" applyFont="1" applyFill="1" applyBorder="1" applyAlignment="1">
      <alignment vertical="distributed" wrapText="1"/>
    </xf>
    <xf numFmtId="0" fontId="3" fillId="0" borderId="13" xfId="0" applyFont="1" applyBorder="1" applyAlignment="1">
      <alignment vertical="center" wrapText="1" shrinkToFit="1"/>
    </xf>
    <xf numFmtId="0" fontId="3" fillId="33" borderId="13" xfId="0" applyFont="1" applyFill="1" applyBorder="1" applyAlignment="1">
      <alignment horizontal="left" vertical="center" wrapText="1" shrinkToFit="1"/>
    </xf>
    <xf numFmtId="180" fontId="10" fillId="0" borderId="10" xfId="0" applyNumberFormat="1" applyFont="1" applyFill="1" applyBorder="1" applyAlignment="1">
      <alignment horizontal="center" vertical="center"/>
    </xf>
    <xf numFmtId="180" fontId="4" fillId="32" borderId="10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top" wrapText="1" shrinkToFit="1"/>
    </xf>
    <xf numFmtId="0" fontId="3" fillId="0" borderId="13" xfId="0" applyFont="1" applyBorder="1" applyAlignment="1">
      <alignment horizontal="left" vertical="top" wrapText="1" shrinkToFit="1"/>
    </xf>
    <xf numFmtId="0" fontId="6" fillId="32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vertical="center" wrapText="1"/>
    </xf>
    <xf numFmtId="0" fontId="6" fillId="32" borderId="16" xfId="0" applyFont="1" applyFill="1" applyBorder="1" applyAlignment="1">
      <alignment vertical="center" wrapText="1" shrinkToFit="1"/>
    </xf>
    <xf numFmtId="0" fontId="3" fillId="0" borderId="16" xfId="0" applyFont="1" applyBorder="1" applyAlignment="1">
      <alignment vertical="distributed" wrapText="1"/>
    </xf>
    <xf numFmtId="0" fontId="6" fillId="0" borderId="16" xfId="0" applyFont="1" applyBorder="1" applyAlignment="1">
      <alignment horizontal="left" vertical="center" wrapText="1" shrinkToFit="1"/>
    </xf>
    <xf numFmtId="0" fontId="7" fillId="0" borderId="16" xfId="0" applyFont="1" applyBorder="1" applyAlignment="1">
      <alignment vertical="center" wrapText="1" shrinkToFit="1"/>
    </xf>
    <xf numFmtId="0" fontId="0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left" vertical="center" wrapText="1" shrinkToFit="1"/>
    </xf>
    <xf numFmtId="49" fontId="3" fillId="35" borderId="10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 wrapText="1" shrinkToFit="1"/>
    </xf>
    <xf numFmtId="180" fontId="3" fillId="0" borderId="17" xfId="0" applyNumberFormat="1" applyFont="1" applyBorder="1" applyAlignment="1">
      <alignment horizontal="center" vertical="center" wrapText="1" shrinkToFit="1"/>
    </xf>
    <xf numFmtId="180" fontId="3" fillId="0" borderId="12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C23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63.875" style="3" customWidth="1"/>
    <col min="2" max="2" width="26.75390625" style="3" customWidth="1"/>
    <col min="3" max="3" width="14.25390625" style="3" customWidth="1"/>
    <col min="4" max="4" width="14.875" style="0" customWidth="1"/>
    <col min="5" max="5" width="12.875" style="0" customWidth="1"/>
    <col min="6" max="6" width="11.375" style="0" customWidth="1"/>
  </cols>
  <sheetData>
    <row r="1" spans="2:3" ht="15">
      <c r="B1" s="80" t="s">
        <v>36</v>
      </c>
      <c r="C1" s="80"/>
    </row>
    <row r="2" spans="2:3" ht="15">
      <c r="B2" s="80" t="s">
        <v>160</v>
      </c>
      <c r="C2" s="80"/>
    </row>
    <row r="3" spans="2:3" ht="15">
      <c r="B3" s="80" t="s">
        <v>50</v>
      </c>
      <c r="C3" s="80"/>
    </row>
    <row r="4" spans="2:3" ht="15">
      <c r="B4" s="80" t="s">
        <v>161</v>
      </c>
      <c r="C4" s="80"/>
    </row>
    <row r="5" spans="2:3" ht="15">
      <c r="B5" s="80"/>
      <c r="C5" s="80"/>
    </row>
    <row r="7" spans="1:3" ht="14.25">
      <c r="A7" s="79" t="s">
        <v>40</v>
      </c>
      <c r="B7" s="79"/>
      <c r="C7" s="79"/>
    </row>
    <row r="8" spans="1:3" ht="14.25">
      <c r="A8" s="79" t="s">
        <v>49</v>
      </c>
      <c r="B8" s="79"/>
      <c r="C8" s="79"/>
    </row>
    <row r="9" spans="1:3" ht="14.25">
      <c r="A9" s="79" t="s">
        <v>27</v>
      </c>
      <c r="B9" s="79"/>
      <c r="C9" s="79"/>
    </row>
    <row r="10" spans="1:3" ht="14.25">
      <c r="A10" s="79" t="s">
        <v>122</v>
      </c>
      <c r="B10" s="79"/>
      <c r="C10" s="79"/>
    </row>
    <row r="11" ht="15" customHeight="1"/>
    <row r="12" spans="1:3" ht="60">
      <c r="A12" s="5" t="s">
        <v>41</v>
      </c>
      <c r="B12" s="5" t="s">
        <v>42</v>
      </c>
      <c r="C12" s="5" t="s">
        <v>43</v>
      </c>
    </row>
    <row r="13" spans="1:3" ht="31.5">
      <c r="A13" s="22" t="s">
        <v>81</v>
      </c>
      <c r="B13" s="5" t="s">
        <v>44</v>
      </c>
      <c r="C13" s="21">
        <v>100</v>
      </c>
    </row>
    <row r="14" spans="1:3" ht="31.5">
      <c r="A14" s="22" t="s">
        <v>82</v>
      </c>
      <c r="B14" s="5" t="s">
        <v>45</v>
      </c>
      <c r="C14" s="21">
        <v>100</v>
      </c>
    </row>
    <row r="15" spans="1:3" ht="63">
      <c r="A15" s="22" t="s">
        <v>83</v>
      </c>
      <c r="B15" s="5" t="s">
        <v>52</v>
      </c>
      <c r="C15" s="21">
        <v>100</v>
      </c>
    </row>
    <row r="16" spans="1:3" ht="31.5">
      <c r="A16" s="22" t="s">
        <v>84</v>
      </c>
      <c r="B16" s="5" t="s">
        <v>46</v>
      </c>
      <c r="C16" s="21">
        <v>100</v>
      </c>
    </row>
    <row r="17" spans="1:3" ht="45" customHeight="1">
      <c r="A17" s="22" t="s">
        <v>85</v>
      </c>
      <c r="B17" s="5" t="s">
        <v>47</v>
      </c>
      <c r="C17" s="21">
        <v>100</v>
      </c>
    </row>
    <row r="18" spans="1:3" ht="15.75">
      <c r="A18" s="31" t="s">
        <v>86</v>
      </c>
      <c r="B18" s="5" t="s">
        <v>48</v>
      </c>
      <c r="C18" s="21">
        <v>100</v>
      </c>
    </row>
    <row r="19" spans="1:3" ht="15">
      <c r="A19" s="13"/>
      <c r="B19" s="13"/>
      <c r="C19" s="13"/>
    </row>
    <row r="20" spans="1:3" ht="15">
      <c r="A20" s="13"/>
      <c r="B20" s="13"/>
      <c r="C20" s="13"/>
    </row>
    <row r="21" spans="1:3" ht="15">
      <c r="A21" s="13"/>
      <c r="B21" s="13"/>
      <c r="C21" s="13"/>
    </row>
    <row r="22" spans="1:3" ht="15">
      <c r="A22" s="13"/>
      <c r="B22" s="13"/>
      <c r="C22" s="13"/>
    </row>
    <row r="23" spans="1:3" ht="15">
      <c r="A23" s="13"/>
      <c r="B23" s="13"/>
      <c r="C23" s="13"/>
    </row>
  </sheetData>
  <sheetProtection/>
  <mergeCells count="9">
    <mergeCell ref="A10:C10"/>
    <mergeCell ref="B5:C5"/>
    <mergeCell ref="A7:C7"/>
    <mergeCell ref="A8:C8"/>
    <mergeCell ref="A9:C9"/>
    <mergeCell ref="B1:C1"/>
    <mergeCell ref="B2:C2"/>
    <mergeCell ref="B3:C3"/>
    <mergeCell ref="B4:C4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G242"/>
  <sheetViews>
    <sheetView tabSelected="1" zoomScalePageLayoutView="0" workbookViewId="0" topLeftCell="B1">
      <selection activeCell="I12" sqref="I12"/>
    </sheetView>
  </sheetViews>
  <sheetFormatPr defaultColWidth="9.00390625" defaultRowHeight="12.75"/>
  <cols>
    <col min="1" max="1" width="11.75390625" style="3" hidden="1" customWidth="1"/>
    <col min="2" max="2" width="22.00390625" style="3" customWidth="1"/>
    <col min="3" max="3" width="10.875" style="3" customWidth="1"/>
    <col min="4" max="4" width="52.75390625" style="6" customWidth="1"/>
    <col min="5" max="7" width="12.875" style="0" customWidth="1"/>
  </cols>
  <sheetData>
    <row r="1" spans="3:7" ht="15">
      <c r="C1" s="1"/>
      <c r="D1" s="2"/>
      <c r="F1" s="4"/>
      <c r="G1" s="4" t="s">
        <v>256</v>
      </c>
    </row>
    <row r="2" spans="3:7" ht="15">
      <c r="C2" s="1"/>
      <c r="D2" s="2"/>
      <c r="F2" s="4"/>
      <c r="G2" s="4" t="s">
        <v>257</v>
      </c>
    </row>
    <row r="3" spans="3:7" ht="15">
      <c r="C3" s="1"/>
      <c r="D3" s="2"/>
      <c r="F3" s="4"/>
      <c r="G3" s="4" t="s">
        <v>50</v>
      </c>
    </row>
    <row r="4" spans="4:7" ht="12.75" customHeight="1">
      <c r="D4" s="80"/>
      <c r="E4" s="80"/>
      <c r="G4" s="4" t="s">
        <v>258</v>
      </c>
    </row>
    <row r="5" ht="15" hidden="1"/>
    <row r="6" ht="15" hidden="1">
      <c r="A6" s="3" t="s">
        <v>151</v>
      </c>
    </row>
    <row r="7" spans="1:5" ht="14.25" customHeight="1">
      <c r="A7" s="95" t="s">
        <v>199</v>
      </c>
      <c r="B7" s="95"/>
      <c r="C7" s="95"/>
      <c r="D7" s="95"/>
      <c r="E7" s="95"/>
    </row>
    <row r="8" spans="1:5" ht="35.25" customHeight="1">
      <c r="A8" s="95"/>
      <c r="B8" s="95"/>
      <c r="C8" s="95"/>
      <c r="D8" s="95"/>
      <c r="E8" s="95"/>
    </row>
    <row r="9" spans="1:4" ht="1.5" customHeight="1">
      <c r="A9" s="90"/>
      <c r="B9" s="90"/>
      <c r="C9" s="90"/>
      <c r="D9" s="90"/>
    </row>
    <row r="10" spans="1:4" ht="15" hidden="1">
      <c r="A10" s="7"/>
      <c r="B10" s="7"/>
      <c r="C10" s="7" t="s">
        <v>152</v>
      </c>
      <c r="D10" s="8"/>
    </row>
    <row r="11" spans="1:5" ht="15" customHeight="1">
      <c r="A11" s="7"/>
      <c r="B11" s="7"/>
      <c r="C11" s="7"/>
      <c r="D11" s="8"/>
      <c r="E11" t="s">
        <v>32</v>
      </c>
    </row>
    <row r="12" spans="1:7" ht="12.75" customHeight="1">
      <c r="A12" s="91" t="s">
        <v>19</v>
      </c>
      <c r="B12" s="91" t="s">
        <v>20</v>
      </c>
      <c r="C12" s="91" t="s">
        <v>21</v>
      </c>
      <c r="D12" s="93" t="s">
        <v>33</v>
      </c>
      <c r="E12" s="87" t="s">
        <v>200</v>
      </c>
      <c r="F12" s="81" t="s">
        <v>201</v>
      </c>
      <c r="G12" s="84" t="s">
        <v>198</v>
      </c>
    </row>
    <row r="13" spans="1:7" ht="12.75" customHeight="1">
      <c r="A13" s="92"/>
      <c r="B13" s="92"/>
      <c r="C13" s="92"/>
      <c r="D13" s="94"/>
      <c r="E13" s="88"/>
      <c r="F13" s="82"/>
      <c r="G13" s="85"/>
    </row>
    <row r="14" spans="1:7" ht="12.75" customHeight="1">
      <c r="A14" s="92"/>
      <c r="B14" s="92"/>
      <c r="C14" s="92"/>
      <c r="D14" s="94"/>
      <c r="E14" s="88"/>
      <c r="F14" s="82"/>
      <c r="G14" s="85"/>
    </row>
    <row r="15" spans="1:7" ht="12.75" customHeight="1">
      <c r="A15" s="92"/>
      <c r="B15" s="92"/>
      <c r="C15" s="92"/>
      <c r="D15" s="94"/>
      <c r="E15" s="89"/>
      <c r="F15" s="83"/>
      <c r="G15" s="86"/>
    </row>
    <row r="16" spans="1:7" ht="42.75" customHeight="1">
      <c r="A16" s="28"/>
      <c r="B16" s="18" t="s">
        <v>108</v>
      </c>
      <c r="C16" s="27"/>
      <c r="D16" s="46" t="s">
        <v>171</v>
      </c>
      <c r="E16" s="65">
        <f>E17+E24+E37+E44+E47</f>
        <v>957.1999999999999</v>
      </c>
      <c r="F16" s="65">
        <f>F17+F24+F37+F44+F47</f>
        <v>911.3</v>
      </c>
      <c r="G16" s="65">
        <f>F16*100/E16</f>
        <v>95.20476389469286</v>
      </c>
    </row>
    <row r="17" spans="1:7" ht="42.75" customHeight="1">
      <c r="A17" s="28"/>
      <c r="B17" s="19" t="s">
        <v>109</v>
      </c>
      <c r="C17" s="19"/>
      <c r="D17" s="47" t="s">
        <v>96</v>
      </c>
      <c r="E17" s="37">
        <f>E18+E21</f>
        <v>807.5</v>
      </c>
      <c r="F17" s="37">
        <f>F18+F21</f>
        <v>778.3</v>
      </c>
      <c r="G17" s="37">
        <f>F17*100/E17</f>
        <v>96.38390092879257</v>
      </c>
    </row>
    <row r="18" spans="1:7" ht="28.5" customHeight="1">
      <c r="A18" s="28"/>
      <c r="B18" s="38" t="s">
        <v>111</v>
      </c>
      <c r="C18" s="19"/>
      <c r="D18" s="47" t="s">
        <v>107</v>
      </c>
      <c r="E18" s="37">
        <f>E19+E20</f>
        <v>807.5</v>
      </c>
      <c r="F18" s="37">
        <f>F19+F20</f>
        <v>778.3</v>
      </c>
      <c r="G18" s="37">
        <f aca="true" t="shared" si="0" ref="G18:G83">F18*100/E18</f>
        <v>96.38390092879257</v>
      </c>
    </row>
    <row r="19" spans="1:7" ht="45.75" customHeight="1" hidden="1">
      <c r="A19" s="28"/>
      <c r="B19" s="11"/>
      <c r="C19" s="11" t="s">
        <v>37</v>
      </c>
      <c r="D19" s="48" t="s">
        <v>97</v>
      </c>
      <c r="E19" s="37">
        <v>0</v>
      </c>
      <c r="F19" s="37">
        <v>0</v>
      </c>
      <c r="G19" s="37" t="e">
        <f t="shared" si="0"/>
        <v>#DIV/0!</v>
      </c>
    </row>
    <row r="20" spans="1:7" ht="28.5" customHeight="1">
      <c r="A20" s="28"/>
      <c r="B20" s="20"/>
      <c r="C20" s="20" t="s">
        <v>29</v>
      </c>
      <c r="D20" s="49" t="s">
        <v>98</v>
      </c>
      <c r="E20" s="37">
        <v>807.5</v>
      </c>
      <c r="F20" s="37">
        <v>778.3</v>
      </c>
      <c r="G20" s="37">
        <f t="shared" si="0"/>
        <v>96.38390092879257</v>
      </c>
    </row>
    <row r="21" spans="1:7" ht="73.5" customHeight="1" hidden="1">
      <c r="A21" s="28"/>
      <c r="B21" s="38" t="s">
        <v>189</v>
      </c>
      <c r="C21" s="19"/>
      <c r="D21" s="47" t="s">
        <v>179</v>
      </c>
      <c r="E21" s="37">
        <f>E22+E23</f>
        <v>0</v>
      </c>
      <c r="F21" s="37">
        <f>F22+F23</f>
        <v>0</v>
      </c>
      <c r="G21" s="37" t="e">
        <f t="shared" si="0"/>
        <v>#DIV/0!</v>
      </c>
    </row>
    <row r="22" spans="1:7" ht="45.75" customHeight="1" hidden="1">
      <c r="A22" s="28"/>
      <c r="B22" s="11"/>
      <c r="C22" s="11" t="s">
        <v>37</v>
      </c>
      <c r="D22" s="48" t="s">
        <v>97</v>
      </c>
      <c r="E22" s="37">
        <v>0</v>
      </c>
      <c r="F22" s="37">
        <v>0</v>
      </c>
      <c r="G22" s="37" t="e">
        <f t="shared" si="0"/>
        <v>#DIV/0!</v>
      </c>
    </row>
    <row r="23" spans="1:7" ht="15" customHeight="1" hidden="1">
      <c r="A23" s="28"/>
      <c r="B23" s="20"/>
      <c r="C23" s="20" t="s">
        <v>180</v>
      </c>
      <c r="D23" s="49" t="s">
        <v>181</v>
      </c>
      <c r="E23" s="37">
        <v>0</v>
      </c>
      <c r="F23" s="37">
        <v>0</v>
      </c>
      <c r="G23" s="37" t="e">
        <f t="shared" si="0"/>
        <v>#DIV/0!</v>
      </c>
    </row>
    <row r="24" spans="1:7" ht="28.5" customHeight="1">
      <c r="A24" s="28"/>
      <c r="B24" s="20" t="s">
        <v>110</v>
      </c>
      <c r="C24" s="20"/>
      <c r="D24" s="49" t="s">
        <v>120</v>
      </c>
      <c r="E24" s="37">
        <f>E27+E29+E31+E33+E35</f>
        <v>133.29999999999998</v>
      </c>
      <c r="F24" s="37">
        <f>F27+F29+F31+F33+F35</f>
        <v>116.60000000000001</v>
      </c>
      <c r="G24" s="37">
        <f t="shared" si="0"/>
        <v>87.47186796699175</v>
      </c>
    </row>
    <row r="25" spans="1:7" ht="28.5" customHeight="1" hidden="1">
      <c r="A25" s="28"/>
      <c r="B25" s="19" t="s">
        <v>115</v>
      </c>
      <c r="C25" s="19"/>
      <c r="D25" s="50" t="s">
        <v>12</v>
      </c>
      <c r="E25" s="42">
        <f>E26</f>
        <v>0</v>
      </c>
      <c r="F25" s="42">
        <f>F26</f>
        <v>0</v>
      </c>
      <c r="G25" s="37" t="e">
        <f t="shared" si="0"/>
        <v>#DIV/0!</v>
      </c>
    </row>
    <row r="26" spans="1:7" ht="28.5" customHeight="1" hidden="1">
      <c r="A26" s="28"/>
      <c r="B26" s="19"/>
      <c r="C26" s="19" t="s">
        <v>29</v>
      </c>
      <c r="D26" s="51" t="s">
        <v>98</v>
      </c>
      <c r="E26" s="40">
        <v>0</v>
      </c>
      <c r="F26" s="40">
        <v>0</v>
      </c>
      <c r="G26" s="37" t="e">
        <f t="shared" si="0"/>
        <v>#DIV/0!</v>
      </c>
    </row>
    <row r="27" spans="1:7" ht="28.5" customHeight="1">
      <c r="A27" s="28"/>
      <c r="B27" s="19" t="s">
        <v>112</v>
      </c>
      <c r="C27" s="19"/>
      <c r="D27" s="50" t="s">
        <v>13</v>
      </c>
      <c r="E27" s="42">
        <f>E28</f>
        <v>66.8</v>
      </c>
      <c r="F27" s="42">
        <f>F28</f>
        <v>59.1</v>
      </c>
      <c r="G27" s="37">
        <f t="shared" si="0"/>
        <v>88.47305389221557</v>
      </c>
    </row>
    <row r="28" spans="1:7" ht="28.5" customHeight="1">
      <c r="A28" s="28"/>
      <c r="B28" s="19"/>
      <c r="C28" s="19" t="s">
        <v>29</v>
      </c>
      <c r="D28" s="51" t="s">
        <v>98</v>
      </c>
      <c r="E28" s="40">
        <v>66.8</v>
      </c>
      <c r="F28" s="40">
        <v>59.1</v>
      </c>
      <c r="G28" s="37">
        <f t="shared" si="0"/>
        <v>88.47305389221557</v>
      </c>
    </row>
    <row r="29" spans="1:7" ht="14.25" customHeight="1">
      <c r="A29" s="28"/>
      <c r="B29" s="26" t="s">
        <v>113</v>
      </c>
      <c r="C29" s="26"/>
      <c r="D29" s="52" t="s">
        <v>14</v>
      </c>
      <c r="E29" s="43">
        <f>E30</f>
        <v>18.4</v>
      </c>
      <c r="F29" s="43">
        <f>F30</f>
        <v>9.4</v>
      </c>
      <c r="G29" s="37">
        <f t="shared" si="0"/>
        <v>51.08695652173913</v>
      </c>
    </row>
    <row r="30" spans="1:7" ht="28.5" customHeight="1">
      <c r="A30" s="28"/>
      <c r="B30" s="26"/>
      <c r="C30" s="19" t="s">
        <v>29</v>
      </c>
      <c r="D30" s="51" t="s">
        <v>98</v>
      </c>
      <c r="E30" s="40">
        <v>18.4</v>
      </c>
      <c r="F30" s="40">
        <v>9.4</v>
      </c>
      <c r="G30" s="37">
        <f t="shared" si="0"/>
        <v>51.08695652173913</v>
      </c>
    </row>
    <row r="31" spans="1:7" ht="28.5" customHeight="1" hidden="1">
      <c r="A31" s="28"/>
      <c r="B31" s="19" t="s">
        <v>114</v>
      </c>
      <c r="C31" s="19"/>
      <c r="D31" s="50" t="s">
        <v>90</v>
      </c>
      <c r="E31" s="42">
        <f>E32</f>
        <v>0</v>
      </c>
      <c r="F31" s="42">
        <f>F32</f>
        <v>0</v>
      </c>
      <c r="G31" s="37" t="e">
        <f t="shared" si="0"/>
        <v>#DIV/0!</v>
      </c>
    </row>
    <row r="32" spans="1:7" ht="28.5" customHeight="1" hidden="1">
      <c r="A32" s="28"/>
      <c r="B32" s="19"/>
      <c r="C32" s="19" t="s">
        <v>29</v>
      </c>
      <c r="D32" s="51" t="s">
        <v>98</v>
      </c>
      <c r="E32" s="40">
        <v>0</v>
      </c>
      <c r="F32" s="40">
        <v>0</v>
      </c>
      <c r="G32" s="37" t="e">
        <f t="shared" si="0"/>
        <v>#DIV/0!</v>
      </c>
    </row>
    <row r="33" spans="1:7" ht="28.5" customHeight="1">
      <c r="A33" s="28"/>
      <c r="B33" s="19" t="s">
        <v>115</v>
      </c>
      <c r="C33" s="19"/>
      <c r="D33" s="50" t="s">
        <v>12</v>
      </c>
      <c r="E33" s="42">
        <f>E34</f>
        <v>45.2</v>
      </c>
      <c r="F33" s="42">
        <f>F34</f>
        <v>45.2</v>
      </c>
      <c r="G33" s="37">
        <f t="shared" si="0"/>
        <v>100</v>
      </c>
    </row>
    <row r="34" spans="1:7" ht="28.5" customHeight="1">
      <c r="A34" s="28"/>
      <c r="B34" s="19"/>
      <c r="C34" s="19" t="s">
        <v>29</v>
      </c>
      <c r="D34" s="51" t="s">
        <v>98</v>
      </c>
      <c r="E34" s="40">
        <v>45.2</v>
      </c>
      <c r="F34" s="40">
        <v>45.2</v>
      </c>
      <c r="G34" s="37">
        <f t="shared" si="0"/>
        <v>100</v>
      </c>
    </row>
    <row r="35" spans="1:7" ht="28.5" customHeight="1">
      <c r="A35" s="28"/>
      <c r="B35" s="19" t="s">
        <v>202</v>
      </c>
      <c r="C35" s="19"/>
      <c r="D35" s="50" t="s">
        <v>203</v>
      </c>
      <c r="E35" s="42">
        <f>E36</f>
        <v>2.9</v>
      </c>
      <c r="F35" s="42">
        <f>F36</f>
        <v>2.9</v>
      </c>
      <c r="G35" s="37">
        <f>F35*100/E35</f>
        <v>100</v>
      </c>
    </row>
    <row r="36" spans="1:7" ht="28.5" customHeight="1">
      <c r="A36" s="28"/>
      <c r="B36" s="19"/>
      <c r="C36" s="19" t="s">
        <v>29</v>
      </c>
      <c r="D36" s="51" t="s">
        <v>98</v>
      </c>
      <c r="E36" s="40">
        <v>2.9</v>
      </c>
      <c r="F36" s="40">
        <v>2.9</v>
      </c>
      <c r="G36" s="37">
        <f>F36*100/E36</f>
        <v>100</v>
      </c>
    </row>
    <row r="37" spans="1:7" ht="28.5" customHeight="1" hidden="1">
      <c r="A37" s="28"/>
      <c r="B37" s="19" t="s">
        <v>156</v>
      </c>
      <c r="C37" s="19"/>
      <c r="D37" s="54" t="s">
        <v>0</v>
      </c>
      <c r="E37" s="45">
        <f>E38+E40+E42</f>
        <v>0</v>
      </c>
      <c r="F37" s="45">
        <f>F38+F40+F42</f>
        <v>0</v>
      </c>
      <c r="G37" s="37" t="e">
        <f t="shared" si="0"/>
        <v>#DIV/0!</v>
      </c>
    </row>
    <row r="38" spans="1:7" ht="28.5" customHeight="1" hidden="1">
      <c r="A38" s="28"/>
      <c r="B38" s="11" t="s">
        <v>162</v>
      </c>
      <c r="C38" s="11"/>
      <c r="D38" s="53" t="s">
        <v>15</v>
      </c>
      <c r="E38" s="44">
        <f>E39</f>
        <v>0</v>
      </c>
      <c r="F38" s="44">
        <f>F39</f>
        <v>0</v>
      </c>
      <c r="G38" s="37" t="e">
        <f t="shared" si="0"/>
        <v>#DIV/0!</v>
      </c>
    </row>
    <row r="39" spans="1:7" ht="28.5" customHeight="1" hidden="1">
      <c r="A39" s="28"/>
      <c r="B39" s="11"/>
      <c r="C39" s="19" t="s">
        <v>29</v>
      </c>
      <c r="D39" s="51" t="s">
        <v>98</v>
      </c>
      <c r="E39" s="40">
        <v>0</v>
      </c>
      <c r="F39" s="40">
        <v>0</v>
      </c>
      <c r="G39" s="37" t="e">
        <f t="shared" si="0"/>
        <v>#DIV/0!</v>
      </c>
    </row>
    <row r="40" spans="1:7" ht="28.5" customHeight="1" hidden="1">
      <c r="A40" s="28"/>
      <c r="B40" s="11" t="s">
        <v>163</v>
      </c>
      <c r="C40" s="19"/>
      <c r="D40" s="54" t="s">
        <v>1</v>
      </c>
      <c r="E40" s="45">
        <f>E41</f>
        <v>0</v>
      </c>
      <c r="F40" s="45">
        <f>F41</f>
        <v>0</v>
      </c>
      <c r="G40" s="37" t="e">
        <f t="shared" si="0"/>
        <v>#DIV/0!</v>
      </c>
    </row>
    <row r="41" spans="1:7" ht="28.5" customHeight="1" hidden="1">
      <c r="A41" s="28"/>
      <c r="B41" s="11"/>
      <c r="C41" s="19" t="s">
        <v>29</v>
      </c>
      <c r="D41" s="51" t="s">
        <v>98</v>
      </c>
      <c r="E41" s="40">
        <v>0</v>
      </c>
      <c r="F41" s="40">
        <v>0</v>
      </c>
      <c r="G41" s="37" t="e">
        <f t="shared" si="0"/>
        <v>#DIV/0!</v>
      </c>
    </row>
    <row r="42" spans="1:7" ht="42.75" customHeight="1" hidden="1">
      <c r="A42" s="28"/>
      <c r="B42" s="11" t="s">
        <v>164</v>
      </c>
      <c r="C42" s="19"/>
      <c r="D42" s="54" t="s">
        <v>16</v>
      </c>
      <c r="E42" s="45">
        <f>E43</f>
        <v>0</v>
      </c>
      <c r="F42" s="45">
        <f>F43</f>
        <v>0</v>
      </c>
      <c r="G42" s="37" t="e">
        <f t="shared" si="0"/>
        <v>#DIV/0!</v>
      </c>
    </row>
    <row r="43" spans="1:7" ht="27" customHeight="1" hidden="1">
      <c r="A43" s="28"/>
      <c r="B43" s="11"/>
      <c r="C43" s="19" t="s">
        <v>29</v>
      </c>
      <c r="D43" s="51" t="s">
        <v>17</v>
      </c>
      <c r="E43" s="40">
        <v>0</v>
      </c>
      <c r="F43" s="40">
        <v>0</v>
      </c>
      <c r="G43" s="37" t="e">
        <f t="shared" si="0"/>
        <v>#DIV/0!</v>
      </c>
    </row>
    <row r="44" spans="1:7" ht="28.5" customHeight="1" hidden="1">
      <c r="A44" s="28"/>
      <c r="B44" s="19" t="s">
        <v>175</v>
      </c>
      <c r="C44" s="19"/>
      <c r="D44" s="54" t="s">
        <v>176</v>
      </c>
      <c r="E44" s="45">
        <f>E45</f>
        <v>0</v>
      </c>
      <c r="F44" s="45">
        <f>F45</f>
        <v>0</v>
      </c>
      <c r="G44" s="37" t="e">
        <f t="shared" si="0"/>
        <v>#DIV/0!</v>
      </c>
    </row>
    <row r="45" spans="1:7" ht="15" customHeight="1" hidden="1">
      <c r="A45" s="28"/>
      <c r="B45" s="19" t="s">
        <v>177</v>
      </c>
      <c r="C45" s="19"/>
      <c r="D45" s="54" t="s">
        <v>178</v>
      </c>
      <c r="E45" s="45">
        <f>E46</f>
        <v>0</v>
      </c>
      <c r="F45" s="45">
        <f>F46</f>
        <v>0</v>
      </c>
      <c r="G45" s="37" t="e">
        <f t="shared" si="0"/>
        <v>#DIV/0!</v>
      </c>
    </row>
    <row r="46" spans="1:7" ht="27" customHeight="1" hidden="1">
      <c r="A46" s="28"/>
      <c r="B46" s="11"/>
      <c r="C46" s="19" t="s">
        <v>29</v>
      </c>
      <c r="D46" s="51" t="s">
        <v>17</v>
      </c>
      <c r="E46" s="40">
        <v>0</v>
      </c>
      <c r="F46" s="40">
        <v>0</v>
      </c>
      <c r="G46" s="37" t="e">
        <f t="shared" si="0"/>
        <v>#DIV/0!</v>
      </c>
    </row>
    <row r="47" spans="1:7" ht="76.5" customHeight="1">
      <c r="A47" s="28"/>
      <c r="B47" s="19" t="s">
        <v>190</v>
      </c>
      <c r="C47" s="19"/>
      <c r="D47" s="54" t="s">
        <v>191</v>
      </c>
      <c r="E47" s="45">
        <f>E48</f>
        <v>16.4</v>
      </c>
      <c r="F47" s="45">
        <f>F48</f>
        <v>16.4</v>
      </c>
      <c r="G47" s="37">
        <f t="shared" si="0"/>
        <v>100</v>
      </c>
    </row>
    <row r="48" spans="1:7" ht="73.5" customHeight="1">
      <c r="A48" s="28"/>
      <c r="B48" s="38" t="s">
        <v>220</v>
      </c>
      <c r="C48" s="19"/>
      <c r="D48" s="47" t="s">
        <v>179</v>
      </c>
      <c r="E48" s="37">
        <f>E49+E50</f>
        <v>16.4</v>
      </c>
      <c r="F48" s="37">
        <f>F49+F50</f>
        <v>16.4</v>
      </c>
      <c r="G48" s="37">
        <f t="shared" si="0"/>
        <v>100</v>
      </c>
    </row>
    <row r="49" spans="1:7" ht="45.75" customHeight="1" hidden="1">
      <c r="A49" s="28"/>
      <c r="B49" s="11"/>
      <c r="C49" s="11" t="s">
        <v>37</v>
      </c>
      <c r="D49" s="48" t="s">
        <v>97</v>
      </c>
      <c r="E49" s="37">
        <v>0</v>
      </c>
      <c r="F49" s="37">
        <v>0</v>
      </c>
      <c r="G49" s="37" t="e">
        <f t="shared" si="0"/>
        <v>#DIV/0!</v>
      </c>
    </row>
    <row r="50" spans="1:7" ht="15" customHeight="1">
      <c r="A50" s="28"/>
      <c r="B50" s="20"/>
      <c r="C50" s="20" t="s">
        <v>180</v>
      </c>
      <c r="D50" s="49" t="s">
        <v>181</v>
      </c>
      <c r="E50" s="37">
        <v>16.4</v>
      </c>
      <c r="F50" s="37">
        <v>16.4</v>
      </c>
      <c r="G50" s="37">
        <f t="shared" si="0"/>
        <v>100</v>
      </c>
    </row>
    <row r="51" spans="1:7" ht="42.75" customHeight="1">
      <c r="A51" s="28"/>
      <c r="B51" s="29" t="s">
        <v>116</v>
      </c>
      <c r="C51" s="18"/>
      <c r="D51" s="56" t="s">
        <v>2</v>
      </c>
      <c r="E51" s="65">
        <f>E52+E101+E106+E115+E130+E127+E123+E135</f>
        <v>5585.6</v>
      </c>
      <c r="F51" s="65">
        <f>F52+F101+F106+F115+F130+F127+F123+F135</f>
        <v>5565.8</v>
      </c>
      <c r="G51" s="65">
        <f>F51*100/E51</f>
        <v>99.64551704382697</v>
      </c>
    </row>
    <row r="52" spans="1:7" ht="42.75" customHeight="1">
      <c r="A52" s="28"/>
      <c r="B52" s="26" t="s">
        <v>123</v>
      </c>
      <c r="C52" s="19"/>
      <c r="D52" s="58" t="s">
        <v>124</v>
      </c>
      <c r="E52" s="37">
        <f>E53+E85+E95+E93+E91+E97+E99</f>
        <v>1034.1</v>
      </c>
      <c r="F52" s="37">
        <f>F53+F85+F95+F93+F91+F97+F99</f>
        <v>1034.1</v>
      </c>
      <c r="G52" s="37">
        <f t="shared" si="0"/>
        <v>100</v>
      </c>
    </row>
    <row r="53" spans="1:7" ht="42.75" customHeight="1">
      <c r="A53" s="28"/>
      <c r="B53" s="26" t="s">
        <v>125</v>
      </c>
      <c r="C53" s="19"/>
      <c r="D53" s="9" t="s">
        <v>3</v>
      </c>
      <c r="E53" s="37">
        <f>E55+E54+E56</f>
        <v>921.5</v>
      </c>
      <c r="F53" s="37">
        <f>F55+F54+F56</f>
        <v>921.5</v>
      </c>
      <c r="G53" s="37">
        <f t="shared" si="0"/>
        <v>100</v>
      </c>
    </row>
    <row r="54" spans="1:7" ht="28.5" customHeight="1" hidden="1">
      <c r="A54" s="28"/>
      <c r="B54" s="11"/>
      <c r="C54" s="19" t="s">
        <v>29</v>
      </c>
      <c r="D54" s="51" t="s">
        <v>17</v>
      </c>
      <c r="E54" s="40">
        <v>0</v>
      </c>
      <c r="F54" s="40">
        <v>0</v>
      </c>
      <c r="G54" s="37" t="e">
        <f t="shared" si="0"/>
        <v>#DIV/0!</v>
      </c>
    </row>
    <row r="55" spans="1:7" ht="28.5" customHeight="1">
      <c r="A55" s="28"/>
      <c r="B55" s="35"/>
      <c r="C55" s="19" t="s">
        <v>95</v>
      </c>
      <c r="D55" s="48" t="s">
        <v>167</v>
      </c>
      <c r="E55" s="37">
        <v>921.5</v>
      </c>
      <c r="F55" s="37">
        <v>921.5</v>
      </c>
      <c r="G55" s="37">
        <f t="shared" si="0"/>
        <v>100</v>
      </c>
    </row>
    <row r="56" spans="1:7" ht="15" customHeight="1" hidden="1">
      <c r="A56" s="28"/>
      <c r="B56" s="35"/>
      <c r="C56" s="19" t="s">
        <v>63</v>
      </c>
      <c r="D56" s="48" t="s">
        <v>23</v>
      </c>
      <c r="E56" s="37">
        <v>0</v>
      </c>
      <c r="F56" s="37">
        <v>0</v>
      </c>
      <c r="G56" s="37" t="e">
        <f t="shared" si="0"/>
        <v>#DIV/0!</v>
      </c>
    </row>
    <row r="57" spans="1:7" ht="15" customHeight="1" hidden="1">
      <c r="A57" s="28"/>
      <c r="B57" s="12"/>
      <c r="C57" s="11"/>
      <c r="D57" s="49" t="s">
        <v>73</v>
      </c>
      <c r="E57" s="37"/>
      <c r="F57" s="37"/>
      <c r="G57" s="37" t="e">
        <f t="shared" si="0"/>
        <v>#DIV/0!</v>
      </c>
    </row>
    <row r="58" spans="1:7" ht="15" customHeight="1" hidden="1">
      <c r="A58" s="28"/>
      <c r="B58" s="12"/>
      <c r="C58" s="11" t="s">
        <v>29</v>
      </c>
      <c r="D58" s="51" t="s">
        <v>17</v>
      </c>
      <c r="E58" s="37"/>
      <c r="F58" s="37"/>
      <c r="G58" s="37" t="e">
        <f t="shared" si="0"/>
        <v>#DIV/0!</v>
      </c>
    </row>
    <row r="59" spans="1:7" ht="15" customHeight="1" hidden="1">
      <c r="A59" s="28"/>
      <c r="B59" s="12"/>
      <c r="C59" s="11"/>
      <c r="D59" s="49" t="s">
        <v>74</v>
      </c>
      <c r="E59" s="37"/>
      <c r="F59" s="37"/>
      <c r="G59" s="37" t="e">
        <f t="shared" si="0"/>
        <v>#DIV/0!</v>
      </c>
    </row>
    <row r="60" spans="1:7" ht="15" customHeight="1" hidden="1">
      <c r="A60" s="28"/>
      <c r="B60" s="12"/>
      <c r="C60" s="11" t="s">
        <v>29</v>
      </c>
      <c r="D60" s="51" t="s">
        <v>17</v>
      </c>
      <c r="E60" s="37"/>
      <c r="F60" s="37"/>
      <c r="G60" s="37" t="e">
        <f t="shared" si="0"/>
        <v>#DIV/0!</v>
      </c>
    </row>
    <row r="61" spans="1:7" ht="15" customHeight="1" hidden="1">
      <c r="A61" s="28"/>
      <c r="B61" s="12"/>
      <c r="C61" s="11"/>
      <c r="D61" s="49" t="s">
        <v>65</v>
      </c>
      <c r="E61" s="37"/>
      <c r="F61" s="37"/>
      <c r="G61" s="37" t="e">
        <f t="shared" si="0"/>
        <v>#DIV/0!</v>
      </c>
    </row>
    <row r="62" spans="1:7" ht="15" customHeight="1" hidden="1">
      <c r="A62" s="28"/>
      <c r="B62" s="12"/>
      <c r="C62" s="11" t="s">
        <v>29</v>
      </c>
      <c r="D62" s="51" t="s">
        <v>17</v>
      </c>
      <c r="E62" s="37"/>
      <c r="F62" s="37"/>
      <c r="G62" s="37" t="e">
        <f t="shared" si="0"/>
        <v>#DIV/0!</v>
      </c>
    </row>
    <row r="63" spans="1:7" ht="15" customHeight="1" hidden="1">
      <c r="A63" s="28"/>
      <c r="B63" s="12"/>
      <c r="C63" s="11"/>
      <c r="D63" s="49" t="s">
        <v>66</v>
      </c>
      <c r="E63" s="37"/>
      <c r="F63" s="37"/>
      <c r="G63" s="37" t="e">
        <f t="shared" si="0"/>
        <v>#DIV/0!</v>
      </c>
    </row>
    <row r="64" spans="1:7" ht="15" customHeight="1" hidden="1">
      <c r="A64" s="28"/>
      <c r="B64" s="12"/>
      <c r="C64" s="11" t="s">
        <v>29</v>
      </c>
      <c r="D64" s="51" t="s">
        <v>17</v>
      </c>
      <c r="E64" s="37"/>
      <c r="F64" s="37"/>
      <c r="G64" s="37" t="e">
        <f t="shared" si="0"/>
        <v>#DIV/0!</v>
      </c>
    </row>
    <row r="65" spans="1:7" ht="15" customHeight="1" hidden="1">
      <c r="A65" s="28"/>
      <c r="B65" s="12"/>
      <c r="C65" s="11"/>
      <c r="D65" s="49" t="s">
        <v>67</v>
      </c>
      <c r="E65" s="37"/>
      <c r="F65" s="37"/>
      <c r="G65" s="37" t="e">
        <f t="shared" si="0"/>
        <v>#DIV/0!</v>
      </c>
    </row>
    <row r="66" spans="1:7" ht="15" customHeight="1" hidden="1">
      <c r="A66" s="28"/>
      <c r="B66" s="12"/>
      <c r="C66" s="11" t="s">
        <v>29</v>
      </c>
      <c r="D66" s="51" t="s">
        <v>17</v>
      </c>
      <c r="E66" s="37"/>
      <c r="F66" s="37"/>
      <c r="G66" s="37" t="e">
        <f t="shared" si="0"/>
        <v>#DIV/0!</v>
      </c>
    </row>
    <row r="67" spans="1:7" ht="15" customHeight="1" hidden="1">
      <c r="A67" s="28"/>
      <c r="B67" s="12"/>
      <c r="C67" s="11"/>
      <c r="D67" s="49" t="s">
        <v>68</v>
      </c>
      <c r="E67" s="37"/>
      <c r="F67" s="37"/>
      <c r="G67" s="37" t="e">
        <f t="shared" si="0"/>
        <v>#DIV/0!</v>
      </c>
    </row>
    <row r="68" spans="1:7" ht="15" customHeight="1" hidden="1">
      <c r="A68" s="28"/>
      <c r="B68" s="12"/>
      <c r="C68" s="11" t="s">
        <v>29</v>
      </c>
      <c r="D68" s="51" t="s">
        <v>17</v>
      </c>
      <c r="E68" s="37"/>
      <c r="F68" s="37"/>
      <c r="G68" s="37" t="e">
        <f t="shared" si="0"/>
        <v>#DIV/0!</v>
      </c>
    </row>
    <row r="69" spans="1:7" ht="15" customHeight="1" hidden="1">
      <c r="A69" s="28"/>
      <c r="B69" s="12"/>
      <c r="C69" s="11"/>
      <c r="D69" s="49" t="s">
        <v>69</v>
      </c>
      <c r="E69" s="37"/>
      <c r="F69" s="37"/>
      <c r="G69" s="37" t="e">
        <f t="shared" si="0"/>
        <v>#DIV/0!</v>
      </c>
    </row>
    <row r="70" spans="1:7" ht="15" customHeight="1" hidden="1">
      <c r="A70" s="28"/>
      <c r="B70" s="12"/>
      <c r="C70" s="11" t="s">
        <v>29</v>
      </c>
      <c r="D70" s="51" t="s">
        <v>17</v>
      </c>
      <c r="E70" s="37"/>
      <c r="F70" s="37"/>
      <c r="G70" s="37" t="e">
        <f t="shared" si="0"/>
        <v>#DIV/0!</v>
      </c>
    </row>
    <row r="71" spans="1:7" ht="15" customHeight="1" hidden="1">
      <c r="A71" s="28"/>
      <c r="B71" s="12"/>
      <c r="C71" s="11"/>
      <c r="D71" s="49" t="s">
        <v>70</v>
      </c>
      <c r="E71" s="37"/>
      <c r="F71" s="37"/>
      <c r="G71" s="37" t="e">
        <f t="shared" si="0"/>
        <v>#DIV/0!</v>
      </c>
    </row>
    <row r="72" spans="1:7" ht="15" customHeight="1" hidden="1">
      <c r="A72" s="28"/>
      <c r="B72" s="12"/>
      <c r="C72" s="11" t="s">
        <v>29</v>
      </c>
      <c r="D72" s="51" t="s">
        <v>17</v>
      </c>
      <c r="E72" s="37"/>
      <c r="F72" s="37"/>
      <c r="G72" s="37" t="e">
        <f t="shared" si="0"/>
        <v>#DIV/0!</v>
      </c>
    </row>
    <row r="73" spans="1:7" ht="15" customHeight="1" hidden="1">
      <c r="A73" s="28"/>
      <c r="B73" s="12"/>
      <c r="C73" s="11"/>
      <c r="D73" s="49" t="s">
        <v>71</v>
      </c>
      <c r="E73" s="37"/>
      <c r="F73" s="37"/>
      <c r="G73" s="37" t="e">
        <f t="shared" si="0"/>
        <v>#DIV/0!</v>
      </c>
    </row>
    <row r="74" spans="1:7" ht="15" customHeight="1" hidden="1">
      <c r="A74" s="28"/>
      <c r="B74" s="12"/>
      <c r="C74" s="11" t="s">
        <v>29</v>
      </c>
      <c r="D74" s="51" t="s">
        <v>17</v>
      </c>
      <c r="E74" s="37"/>
      <c r="F74" s="37"/>
      <c r="G74" s="37" t="e">
        <f t="shared" si="0"/>
        <v>#DIV/0!</v>
      </c>
    </row>
    <row r="75" spans="1:7" ht="15" customHeight="1" hidden="1">
      <c r="A75" s="28"/>
      <c r="B75" s="12"/>
      <c r="C75" s="11"/>
      <c r="D75" s="51" t="s">
        <v>72</v>
      </c>
      <c r="E75" s="37"/>
      <c r="F75" s="37"/>
      <c r="G75" s="37" t="e">
        <f t="shared" si="0"/>
        <v>#DIV/0!</v>
      </c>
    </row>
    <row r="76" spans="1:7" ht="15" customHeight="1" hidden="1">
      <c r="A76" s="28"/>
      <c r="B76" s="12"/>
      <c r="C76" s="11" t="s">
        <v>29</v>
      </c>
      <c r="D76" s="51" t="s">
        <v>17</v>
      </c>
      <c r="E76" s="37"/>
      <c r="F76" s="37"/>
      <c r="G76" s="37" t="e">
        <f t="shared" si="0"/>
        <v>#DIV/0!</v>
      </c>
    </row>
    <row r="77" spans="1:7" ht="15" customHeight="1" hidden="1">
      <c r="A77" s="28"/>
      <c r="B77" s="12"/>
      <c r="C77" s="11"/>
      <c r="D77" s="49" t="s">
        <v>76</v>
      </c>
      <c r="E77" s="37"/>
      <c r="F77" s="37"/>
      <c r="G77" s="37" t="e">
        <f t="shared" si="0"/>
        <v>#DIV/0!</v>
      </c>
    </row>
    <row r="78" spans="1:7" ht="15" customHeight="1" hidden="1">
      <c r="A78" s="28"/>
      <c r="B78" s="12"/>
      <c r="C78" s="11" t="s">
        <v>29</v>
      </c>
      <c r="D78" s="51" t="s">
        <v>17</v>
      </c>
      <c r="E78" s="37"/>
      <c r="F78" s="37"/>
      <c r="G78" s="37" t="e">
        <f t="shared" si="0"/>
        <v>#DIV/0!</v>
      </c>
    </row>
    <row r="79" spans="1:7" ht="15" customHeight="1" hidden="1">
      <c r="A79" s="28"/>
      <c r="B79" s="12"/>
      <c r="C79" s="11"/>
      <c r="D79" s="49" t="s">
        <v>77</v>
      </c>
      <c r="E79" s="37"/>
      <c r="F79" s="37"/>
      <c r="G79" s="37" t="e">
        <f t="shared" si="0"/>
        <v>#DIV/0!</v>
      </c>
    </row>
    <row r="80" spans="1:7" ht="15" customHeight="1" hidden="1">
      <c r="A80" s="28"/>
      <c r="B80" s="12"/>
      <c r="C80" s="11" t="s">
        <v>29</v>
      </c>
      <c r="D80" s="51" t="s">
        <v>17</v>
      </c>
      <c r="E80" s="37"/>
      <c r="F80" s="37"/>
      <c r="G80" s="37" t="e">
        <f t="shared" si="0"/>
        <v>#DIV/0!</v>
      </c>
    </row>
    <row r="81" spans="1:7" ht="15" customHeight="1" hidden="1">
      <c r="A81" s="28"/>
      <c r="B81" s="12"/>
      <c r="C81" s="11"/>
      <c r="D81" s="51" t="s">
        <v>78</v>
      </c>
      <c r="E81" s="37"/>
      <c r="F81" s="37"/>
      <c r="G81" s="37" t="e">
        <f t="shared" si="0"/>
        <v>#DIV/0!</v>
      </c>
    </row>
    <row r="82" spans="1:7" ht="15" customHeight="1" hidden="1">
      <c r="A82" s="28"/>
      <c r="B82" s="12"/>
      <c r="C82" s="11" t="s">
        <v>63</v>
      </c>
      <c r="D82" s="51" t="s">
        <v>23</v>
      </c>
      <c r="E82" s="37"/>
      <c r="F82" s="37"/>
      <c r="G82" s="37" t="e">
        <f t="shared" si="0"/>
        <v>#DIV/0!</v>
      </c>
    </row>
    <row r="83" spans="1:7" ht="15" customHeight="1" hidden="1">
      <c r="A83" s="28"/>
      <c r="B83" s="12"/>
      <c r="C83" s="11"/>
      <c r="D83" s="48" t="s">
        <v>59</v>
      </c>
      <c r="E83" s="37"/>
      <c r="F83" s="37"/>
      <c r="G83" s="37" t="e">
        <f t="shared" si="0"/>
        <v>#DIV/0!</v>
      </c>
    </row>
    <row r="84" spans="1:7" ht="15" customHeight="1" hidden="1">
      <c r="A84" s="28"/>
      <c r="B84" s="12"/>
      <c r="C84" s="15">
        <v>200</v>
      </c>
      <c r="D84" s="57" t="s">
        <v>17</v>
      </c>
      <c r="E84" s="37"/>
      <c r="F84" s="37"/>
      <c r="G84" s="37" t="e">
        <f aca="true" t="shared" si="1" ref="G84:G147">F84*100/E84</f>
        <v>#DIV/0!</v>
      </c>
    </row>
    <row r="85" spans="1:7" ht="28.5" customHeight="1" hidden="1">
      <c r="A85" s="28"/>
      <c r="B85" s="12" t="s">
        <v>126</v>
      </c>
      <c r="C85" s="15"/>
      <c r="D85" s="57" t="s">
        <v>106</v>
      </c>
      <c r="E85" s="37">
        <f>E86</f>
        <v>0</v>
      </c>
      <c r="F85" s="37">
        <f>F86</f>
        <v>0</v>
      </c>
      <c r="G85" s="37" t="e">
        <f t="shared" si="1"/>
        <v>#DIV/0!</v>
      </c>
    </row>
    <row r="86" spans="1:7" ht="28.5" customHeight="1" hidden="1">
      <c r="A86" s="28"/>
      <c r="B86" s="12"/>
      <c r="C86" s="15" t="s">
        <v>29</v>
      </c>
      <c r="D86" s="57" t="s">
        <v>17</v>
      </c>
      <c r="E86" s="37">
        <v>0</v>
      </c>
      <c r="F86" s="37">
        <v>0</v>
      </c>
      <c r="G86" s="37" t="e">
        <f t="shared" si="1"/>
        <v>#DIV/0!</v>
      </c>
    </row>
    <row r="87" spans="1:7" ht="29.25" customHeight="1" hidden="1">
      <c r="A87" s="28"/>
      <c r="B87" s="12"/>
      <c r="C87" s="15"/>
      <c r="D87" s="57" t="s">
        <v>94</v>
      </c>
      <c r="E87" s="37"/>
      <c r="F87" s="37"/>
      <c r="G87" s="37" t="e">
        <f t="shared" si="1"/>
        <v>#DIV/0!</v>
      </c>
    </row>
    <row r="88" spans="1:7" ht="32.25" customHeight="1" hidden="1">
      <c r="A88" s="28"/>
      <c r="B88" s="12"/>
      <c r="C88" s="15" t="s">
        <v>29</v>
      </c>
      <c r="D88" s="57" t="s">
        <v>17</v>
      </c>
      <c r="E88" s="37"/>
      <c r="F88" s="37"/>
      <c r="G88" s="37" t="e">
        <f t="shared" si="1"/>
        <v>#DIV/0!</v>
      </c>
    </row>
    <row r="89" spans="1:7" ht="32.25" customHeight="1" hidden="1">
      <c r="A89" s="28"/>
      <c r="B89" s="12" t="s">
        <v>75</v>
      </c>
      <c r="C89" s="15"/>
      <c r="D89" s="57" t="s">
        <v>76</v>
      </c>
      <c r="E89" s="37"/>
      <c r="F89" s="37"/>
      <c r="G89" s="37" t="e">
        <f t="shared" si="1"/>
        <v>#DIV/0!</v>
      </c>
    </row>
    <row r="90" spans="1:7" ht="32.25" customHeight="1" hidden="1">
      <c r="A90" s="28"/>
      <c r="B90" s="12"/>
      <c r="C90" s="15" t="s">
        <v>29</v>
      </c>
      <c r="D90" s="57" t="s">
        <v>17</v>
      </c>
      <c r="E90" s="37"/>
      <c r="F90" s="37"/>
      <c r="G90" s="37" t="e">
        <f t="shared" si="1"/>
        <v>#DIV/0!</v>
      </c>
    </row>
    <row r="91" spans="1:7" ht="44.25" customHeight="1">
      <c r="A91" s="28"/>
      <c r="B91" s="19" t="s">
        <v>186</v>
      </c>
      <c r="C91" s="19"/>
      <c r="D91" s="48" t="s">
        <v>187</v>
      </c>
      <c r="E91" s="37">
        <f>E92</f>
        <v>58.3</v>
      </c>
      <c r="F91" s="37">
        <f>F92</f>
        <v>58.3</v>
      </c>
      <c r="G91" s="37">
        <f>F91*100/E91</f>
        <v>100</v>
      </c>
    </row>
    <row r="92" spans="1:7" ht="27.75" customHeight="1">
      <c r="A92" s="28"/>
      <c r="B92" s="19"/>
      <c r="C92" s="19">
        <v>200</v>
      </c>
      <c r="D92" s="57" t="s">
        <v>17</v>
      </c>
      <c r="E92" s="37">
        <v>58.3</v>
      </c>
      <c r="F92" s="37">
        <v>58.3</v>
      </c>
      <c r="G92" s="37">
        <f>F92*100/E92</f>
        <v>100</v>
      </c>
    </row>
    <row r="93" spans="1:7" ht="44.25" customHeight="1">
      <c r="A93" s="28"/>
      <c r="B93" s="12" t="s">
        <v>221</v>
      </c>
      <c r="C93" s="75"/>
      <c r="D93" s="76" t="s">
        <v>222</v>
      </c>
      <c r="E93" s="37">
        <f>E94</f>
        <v>20</v>
      </c>
      <c r="F93" s="37">
        <f>F94</f>
        <v>20</v>
      </c>
      <c r="G93" s="37">
        <f>F93*100/E93</f>
        <v>100</v>
      </c>
    </row>
    <row r="94" spans="1:7" ht="27.75" customHeight="1">
      <c r="A94" s="28"/>
      <c r="B94" s="19"/>
      <c r="C94" s="19">
        <v>200</v>
      </c>
      <c r="D94" s="57" t="s">
        <v>17</v>
      </c>
      <c r="E94" s="37">
        <v>20</v>
      </c>
      <c r="F94" s="37">
        <v>20</v>
      </c>
      <c r="G94" s="37">
        <f>F94*100/E94</f>
        <v>100</v>
      </c>
    </row>
    <row r="95" spans="1:7" ht="105" customHeight="1">
      <c r="A95" s="28"/>
      <c r="B95" s="12" t="s">
        <v>223</v>
      </c>
      <c r="C95" s="75"/>
      <c r="D95" s="76" t="s">
        <v>224</v>
      </c>
      <c r="E95" s="37">
        <f>E96</f>
        <v>6.6</v>
      </c>
      <c r="F95" s="37">
        <f>F96</f>
        <v>6.6</v>
      </c>
      <c r="G95" s="37">
        <f t="shared" si="1"/>
        <v>100</v>
      </c>
    </row>
    <row r="96" spans="1:7" ht="16.5" customHeight="1">
      <c r="A96" s="28"/>
      <c r="B96" s="19"/>
      <c r="C96" s="19" t="s">
        <v>53</v>
      </c>
      <c r="D96" s="57" t="s">
        <v>225</v>
      </c>
      <c r="E96" s="37">
        <v>6.6</v>
      </c>
      <c r="F96" s="37">
        <v>6.6</v>
      </c>
      <c r="G96" s="37">
        <f t="shared" si="1"/>
        <v>100</v>
      </c>
    </row>
    <row r="97" spans="1:7" ht="59.25" customHeight="1">
      <c r="A97" s="28"/>
      <c r="B97" s="77" t="s">
        <v>226</v>
      </c>
      <c r="C97" s="75"/>
      <c r="D97" s="48" t="s">
        <v>227</v>
      </c>
      <c r="E97" s="37">
        <f>E98</f>
        <v>27.7</v>
      </c>
      <c r="F97" s="37">
        <f>F98</f>
        <v>27.7</v>
      </c>
      <c r="G97" s="37">
        <f t="shared" si="1"/>
        <v>100</v>
      </c>
    </row>
    <row r="98" spans="1:7" ht="17.25" customHeight="1">
      <c r="A98" s="28"/>
      <c r="B98" s="19"/>
      <c r="C98" s="19" t="s">
        <v>53</v>
      </c>
      <c r="D98" s="57" t="s">
        <v>225</v>
      </c>
      <c r="E98" s="37">
        <v>27.7</v>
      </c>
      <c r="F98" s="37">
        <v>27.7</v>
      </c>
      <c r="G98" s="37">
        <f t="shared" si="1"/>
        <v>100</v>
      </c>
    </row>
    <row r="99" spans="1:7" ht="44.25" customHeight="1" hidden="1">
      <c r="A99" s="28"/>
      <c r="B99" s="77" t="s">
        <v>204</v>
      </c>
      <c r="C99" s="75"/>
      <c r="D99" s="48" t="s">
        <v>205</v>
      </c>
      <c r="E99" s="37">
        <f>E100</f>
        <v>0</v>
      </c>
      <c r="F99" s="37">
        <f>F100</f>
        <v>0</v>
      </c>
      <c r="G99" s="37" t="e">
        <f>F99*100/E99</f>
        <v>#DIV/0!</v>
      </c>
    </row>
    <row r="100" spans="1:7" ht="27.75" customHeight="1" hidden="1">
      <c r="A100" s="28"/>
      <c r="B100" s="19"/>
      <c r="C100" s="19">
        <v>200</v>
      </c>
      <c r="D100" s="57" t="s">
        <v>17</v>
      </c>
      <c r="E100" s="37">
        <v>0</v>
      </c>
      <c r="F100" s="37">
        <v>0</v>
      </c>
      <c r="G100" s="37" t="e">
        <f>F100*100/E100</f>
        <v>#DIV/0!</v>
      </c>
    </row>
    <row r="101" spans="1:7" ht="28.5" customHeight="1">
      <c r="A101" s="28"/>
      <c r="B101" s="26" t="s">
        <v>154</v>
      </c>
      <c r="C101" s="19"/>
      <c r="D101" s="9" t="s">
        <v>153</v>
      </c>
      <c r="E101" s="41">
        <f>E102</f>
        <v>384.8</v>
      </c>
      <c r="F101" s="41">
        <f>F102</f>
        <v>384.8</v>
      </c>
      <c r="G101" s="37">
        <f t="shared" si="1"/>
        <v>100</v>
      </c>
    </row>
    <row r="102" spans="1:7" ht="28.5" customHeight="1">
      <c r="A102" s="28"/>
      <c r="B102" s="26" t="s">
        <v>165</v>
      </c>
      <c r="C102" s="19"/>
      <c r="D102" s="48" t="s">
        <v>155</v>
      </c>
      <c r="E102" s="41">
        <f>E104+E103</f>
        <v>384.8</v>
      </c>
      <c r="F102" s="41">
        <f>F104+F103</f>
        <v>384.8</v>
      </c>
      <c r="G102" s="37">
        <f t="shared" si="1"/>
        <v>100</v>
      </c>
    </row>
    <row r="103" spans="1:7" ht="27.75" customHeight="1">
      <c r="A103" s="28"/>
      <c r="B103" s="19"/>
      <c r="C103" s="19">
        <v>200</v>
      </c>
      <c r="D103" s="57" t="s">
        <v>17</v>
      </c>
      <c r="E103" s="37">
        <v>18.5</v>
      </c>
      <c r="F103" s="37">
        <v>18.5</v>
      </c>
      <c r="G103" s="37">
        <f t="shared" si="1"/>
        <v>100</v>
      </c>
    </row>
    <row r="104" spans="1:7" ht="28.5" customHeight="1">
      <c r="A104" s="28"/>
      <c r="B104" s="35"/>
      <c r="C104" s="19" t="s">
        <v>95</v>
      </c>
      <c r="D104" s="9" t="s">
        <v>167</v>
      </c>
      <c r="E104" s="41">
        <v>366.3</v>
      </c>
      <c r="F104" s="41">
        <v>366.3</v>
      </c>
      <c r="G104" s="37">
        <f t="shared" si="1"/>
        <v>100</v>
      </c>
    </row>
    <row r="105" spans="1:7" ht="22.5" customHeight="1" hidden="1">
      <c r="A105" s="28"/>
      <c r="B105" s="35"/>
      <c r="C105" s="19" t="s">
        <v>100</v>
      </c>
      <c r="D105" s="9" t="s">
        <v>99</v>
      </c>
      <c r="E105" s="41">
        <v>0</v>
      </c>
      <c r="F105" s="41">
        <v>0</v>
      </c>
      <c r="G105" s="37" t="e">
        <f t="shared" si="1"/>
        <v>#DIV/0!</v>
      </c>
    </row>
    <row r="106" spans="1:7" ht="28.5" customHeight="1">
      <c r="A106" s="28"/>
      <c r="B106" s="26" t="s">
        <v>158</v>
      </c>
      <c r="C106" s="19"/>
      <c r="D106" s="66" t="s">
        <v>4</v>
      </c>
      <c r="E106" s="41">
        <f>E107+E109+E113+E111</f>
        <v>20.5</v>
      </c>
      <c r="F106" s="41">
        <f>F107+F109+F113+F111</f>
        <v>20.5</v>
      </c>
      <c r="G106" s="37">
        <f t="shared" si="1"/>
        <v>100</v>
      </c>
    </row>
    <row r="107" spans="1:7" ht="14.25" customHeight="1" hidden="1">
      <c r="A107" s="28"/>
      <c r="B107" s="26" t="s">
        <v>166</v>
      </c>
      <c r="C107" s="19"/>
      <c r="D107" s="48" t="s">
        <v>159</v>
      </c>
      <c r="E107" s="41">
        <f>E108</f>
        <v>0</v>
      </c>
      <c r="F107" s="41">
        <f>F108</f>
        <v>0</v>
      </c>
      <c r="G107" s="37" t="e">
        <f t="shared" si="1"/>
        <v>#DIV/0!</v>
      </c>
    </row>
    <row r="108" spans="1:7" ht="28.5" customHeight="1" hidden="1">
      <c r="A108" s="28"/>
      <c r="B108" s="26"/>
      <c r="C108" s="15" t="s">
        <v>29</v>
      </c>
      <c r="D108" s="57" t="s">
        <v>17</v>
      </c>
      <c r="E108" s="41">
        <v>0</v>
      </c>
      <c r="F108" s="41">
        <v>0</v>
      </c>
      <c r="G108" s="37" t="e">
        <f t="shared" si="1"/>
        <v>#DIV/0!</v>
      </c>
    </row>
    <row r="109" spans="1:7" ht="14.25" customHeight="1" hidden="1">
      <c r="A109" s="28"/>
      <c r="B109" s="26" t="s">
        <v>206</v>
      </c>
      <c r="C109" s="19"/>
      <c r="D109" s="48" t="s">
        <v>207</v>
      </c>
      <c r="E109" s="41">
        <f>E110</f>
        <v>0</v>
      </c>
      <c r="F109" s="41">
        <f>F110</f>
        <v>0</v>
      </c>
      <c r="G109" s="37" t="e">
        <f t="shared" si="1"/>
        <v>#DIV/0!</v>
      </c>
    </row>
    <row r="110" spans="1:7" ht="28.5" customHeight="1" hidden="1">
      <c r="A110" s="28"/>
      <c r="B110" s="26"/>
      <c r="C110" s="15" t="s">
        <v>95</v>
      </c>
      <c r="D110" s="9" t="s">
        <v>167</v>
      </c>
      <c r="E110" s="41">
        <v>0</v>
      </c>
      <c r="F110" s="41">
        <v>0</v>
      </c>
      <c r="G110" s="37" t="e">
        <f t="shared" si="1"/>
        <v>#DIV/0!</v>
      </c>
    </row>
    <row r="111" spans="1:7" ht="14.25" customHeight="1" hidden="1">
      <c r="A111" s="28"/>
      <c r="B111" s="26" t="s">
        <v>218</v>
      </c>
      <c r="C111" s="19"/>
      <c r="D111" s="48" t="s">
        <v>219</v>
      </c>
      <c r="E111" s="41">
        <f>E112</f>
        <v>0</v>
      </c>
      <c r="F111" s="41">
        <f>F112</f>
        <v>0</v>
      </c>
      <c r="G111" s="37" t="e">
        <f>F111*100/E111</f>
        <v>#DIV/0!</v>
      </c>
    </row>
    <row r="112" spans="1:7" ht="28.5" customHeight="1" hidden="1">
      <c r="A112" s="28"/>
      <c r="B112" s="26"/>
      <c r="C112" s="15" t="s">
        <v>29</v>
      </c>
      <c r="D112" s="9" t="s">
        <v>98</v>
      </c>
      <c r="E112" s="41">
        <v>0</v>
      </c>
      <c r="F112" s="41">
        <v>0</v>
      </c>
      <c r="G112" s="37" t="e">
        <f>F112*100/E112</f>
        <v>#DIV/0!</v>
      </c>
    </row>
    <row r="113" spans="1:7" ht="15" customHeight="1">
      <c r="A113" s="28"/>
      <c r="B113" s="26" t="s">
        <v>208</v>
      </c>
      <c r="C113" s="19"/>
      <c r="D113" s="48" t="s">
        <v>228</v>
      </c>
      <c r="E113" s="41">
        <f>E114</f>
        <v>20.5</v>
      </c>
      <c r="F113" s="41">
        <f>F114</f>
        <v>20.5</v>
      </c>
      <c r="G113" s="37">
        <f t="shared" si="1"/>
        <v>100</v>
      </c>
    </row>
    <row r="114" spans="1:7" ht="35.25" customHeight="1">
      <c r="A114" s="28"/>
      <c r="B114" s="26"/>
      <c r="C114" s="15" t="s">
        <v>29</v>
      </c>
      <c r="D114" s="9" t="s">
        <v>98</v>
      </c>
      <c r="E114" s="41">
        <v>20.5</v>
      </c>
      <c r="F114" s="41">
        <v>20.5</v>
      </c>
      <c r="G114" s="37">
        <f t="shared" si="1"/>
        <v>100</v>
      </c>
    </row>
    <row r="115" spans="1:7" ht="42.75" customHeight="1">
      <c r="A115" s="28"/>
      <c r="B115" s="26" t="s">
        <v>182</v>
      </c>
      <c r="C115" s="19"/>
      <c r="D115" s="66" t="s">
        <v>183</v>
      </c>
      <c r="E115" s="41">
        <f>E118+E121+E116</f>
        <v>107.4</v>
      </c>
      <c r="F115" s="41">
        <f>F118+F121+F116</f>
        <v>107.4</v>
      </c>
      <c r="G115" s="37">
        <f t="shared" si="1"/>
        <v>100</v>
      </c>
    </row>
    <row r="116" spans="1:7" ht="29.25" customHeight="1">
      <c r="A116" s="28"/>
      <c r="B116" s="26" t="s">
        <v>229</v>
      </c>
      <c r="C116" s="19"/>
      <c r="D116" s="48" t="s">
        <v>230</v>
      </c>
      <c r="E116" s="41">
        <f>E117</f>
        <v>99</v>
      </c>
      <c r="F116" s="41">
        <f>F117</f>
        <v>99</v>
      </c>
      <c r="G116" s="37">
        <f>F116*100/E116</f>
        <v>100</v>
      </c>
    </row>
    <row r="117" spans="1:7" ht="35.25" customHeight="1">
      <c r="A117" s="28"/>
      <c r="B117" s="26"/>
      <c r="C117" s="15" t="s">
        <v>29</v>
      </c>
      <c r="D117" s="9" t="s">
        <v>98</v>
      </c>
      <c r="E117" s="41">
        <v>99</v>
      </c>
      <c r="F117" s="41">
        <v>99</v>
      </c>
      <c r="G117" s="37">
        <f>F117*100/E117</f>
        <v>100</v>
      </c>
    </row>
    <row r="118" spans="1:7" ht="42" customHeight="1" hidden="1">
      <c r="A118" s="28"/>
      <c r="B118" s="26" t="s">
        <v>184</v>
      </c>
      <c r="C118" s="19"/>
      <c r="D118" s="48" t="s">
        <v>185</v>
      </c>
      <c r="E118" s="41">
        <f>E120+E119</f>
        <v>0</v>
      </c>
      <c r="F118" s="41">
        <f>F120+F119</f>
        <v>0</v>
      </c>
      <c r="G118" s="37" t="e">
        <f t="shared" si="1"/>
        <v>#DIV/0!</v>
      </c>
    </row>
    <row r="119" spans="1:7" ht="35.25" customHeight="1" hidden="1">
      <c r="A119" s="28"/>
      <c r="B119" s="26"/>
      <c r="C119" s="15" t="s">
        <v>29</v>
      </c>
      <c r="D119" s="9" t="s">
        <v>98</v>
      </c>
      <c r="E119" s="41">
        <v>0</v>
      </c>
      <c r="F119" s="41">
        <v>0</v>
      </c>
      <c r="G119" s="37" t="e">
        <f>F119*100/E119</f>
        <v>#DIV/0!</v>
      </c>
    </row>
    <row r="120" spans="1:7" ht="43.5" customHeight="1" hidden="1">
      <c r="A120" s="28"/>
      <c r="B120" s="26"/>
      <c r="C120" s="15" t="s">
        <v>209</v>
      </c>
      <c r="D120" s="57" t="s">
        <v>188</v>
      </c>
      <c r="E120" s="41">
        <v>0</v>
      </c>
      <c r="F120" s="41">
        <v>0</v>
      </c>
      <c r="G120" s="37" t="e">
        <f t="shared" si="1"/>
        <v>#DIV/0!</v>
      </c>
    </row>
    <row r="121" spans="1:7" ht="42" customHeight="1">
      <c r="A121" s="28"/>
      <c r="B121" s="26" t="s">
        <v>192</v>
      </c>
      <c r="C121" s="19"/>
      <c r="D121" s="48" t="s">
        <v>193</v>
      </c>
      <c r="E121" s="41">
        <f>E122</f>
        <v>8.4</v>
      </c>
      <c r="F121" s="41">
        <f>F122</f>
        <v>8.4</v>
      </c>
      <c r="G121" s="37">
        <f t="shared" si="1"/>
        <v>100</v>
      </c>
    </row>
    <row r="122" spans="1:7" ht="35.25" customHeight="1">
      <c r="A122" s="28"/>
      <c r="B122" s="26"/>
      <c r="C122" s="15" t="s">
        <v>29</v>
      </c>
      <c r="D122" s="9" t="s">
        <v>98</v>
      </c>
      <c r="E122" s="41">
        <v>8.4</v>
      </c>
      <c r="F122" s="41">
        <v>8.4</v>
      </c>
      <c r="G122" s="37">
        <f>F122*100/E122</f>
        <v>100</v>
      </c>
    </row>
    <row r="123" spans="1:7" ht="42.75" customHeight="1">
      <c r="A123" s="28"/>
      <c r="B123" s="26" t="s">
        <v>210</v>
      </c>
      <c r="C123" s="19"/>
      <c r="D123" s="66" t="s">
        <v>231</v>
      </c>
      <c r="E123" s="41">
        <f>E124</f>
        <v>49.6</v>
      </c>
      <c r="F123" s="41">
        <f>F124</f>
        <v>36</v>
      </c>
      <c r="G123" s="37">
        <f>F123*100/E123</f>
        <v>72.58064516129032</v>
      </c>
    </row>
    <row r="124" spans="1:7" ht="31.5" customHeight="1">
      <c r="A124" s="28"/>
      <c r="B124" s="26" t="s">
        <v>211</v>
      </c>
      <c r="C124" s="19"/>
      <c r="D124" s="48" t="s">
        <v>232</v>
      </c>
      <c r="E124" s="41">
        <f>E125</f>
        <v>49.6</v>
      </c>
      <c r="F124" s="41">
        <f>F125</f>
        <v>36</v>
      </c>
      <c r="G124" s="37">
        <f>F124*100/E124</f>
        <v>72.58064516129032</v>
      </c>
    </row>
    <row r="125" spans="1:7" ht="35.25" customHeight="1">
      <c r="A125" s="28"/>
      <c r="B125" s="26"/>
      <c r="C125" s="15" t="s">
        <v>29</v>
      </c>
      <c r="D125" s="9" t="s">
        <v>98</v>
      </c>
      <c r="E125" s="41">
        <v>49.6</v>
      </c>
      <c r="F125" s="41">
        <v>36</v>
      </c>
      <c r="G125" s="37">
        <f>F125*100/E125</f>
        <v>72.58064516129032</v>
      </c>
    </row>
    <row r="126" spans="1:7" ht="33" customHeight="1" hidden="1">
      <c r="A126" s="28"/>
      <c r="B126" s="26"/>
      <c r="C126" s="15" t="s">
        <v>29</v>
      </c>
      <c r="D126" s="57" t="s">
        <v>98</v>
      </c>
      <c r="E126" s="41">
        <v>0</v>
      </c>
      <c r="F126" s="41">
        <v>0</v>
      </c>
      <c r="G126" s="37" t="e">
        <f t="shared" si="1"/>
        <v>#DIV/0!</v>
      </c>
    </row>
    <row r="127" spans="1:7" ht="45" customHeight="1" hidden="1">
      <c r="A127" s="28"/>
      <c r="B127" s="26" t="s">
        <v>214</v>
      </c>
      <c r="C127" s="19"/>
      <c r="D127" s="66" t="s">
        <v>216</v>
      </c>
      <c r="E127" s="41">
        <f>E128</f>
        <v>0</v>
      </c>
      <c r="F127" s="41">
        <f>F128</f>
        <v>0</v>
      </c>
      <c r="G127" s="37" t="e">
        <f>F127*100/E127</f>
        <v>#DIV/0!</v>
      </c>
    </row>
    <row r="128" spans="1:7" ht="27" customHeight="1" hidden="1">
      <c r="A128" s="28"/>
      <c r="B128" s="26" t="s">
        <v>215</v>
      </c>
      <c r="C128" s="19"/>
      <c r="D128" s="48" t="s">
        <v>217</v>
      </c>
      <c r="E128" s="41">
        <f>E129</f>
        <v>0</v>
      </c>
      <c r="F128" s="41">
        <f>F129</f>
        <v>0</v>
      </c>
      <c r="G128" s="37" t="e">
        <f>F128*100/E128</f>
        <v>#DIV/0!</v>
      </c>
    </row>
    <row r="129" spans="1:7" ht="33" customHeight="1" hidden="1">
      <c r="A129" s="28"/>
      <c r="B129" s="26"/>
      <c r="C129" s="15" t="s">
        <v>29</v>
      </c>
      <c r="D129" s="57" t="s">
        <v>98</v>
      </c>
      <c r="E129" s="41">
        <v>0</v>
      </c>
      <c r="F129" s="41">
        <v>0</v>
      </c>
      <c r="G129" s="37" t="e">
        <f>F129*100/E129</f>
        <v>#DIV/0!</v>
      </c>
    </row>
    <row r="130" spans="1:7" ht="15" customHeight="1">
      <c r="A130" s="28"/>
      <c r="B130" s="26" t="s">
        <v>194</v>
      </c>
      <c r="C130" s="19"/>
      <c r="D130" s="66" t="s">
        <v>195</v>
      </c>
      <c r="E130" s="41">
        <f>E131+E133</f>
        <v>2772.2</v>
      </c>
      <c r="F130" s="41">
        <f>F131+F133</f>
        <v>2772.2</v>
      </c>
      <c r="G130" s="37">
        <f t="shared" si="1"/>
        <v>100</v>
      </c>
    </row>
    <row r="131" spans="1:7" ht="27" customHeight="1">
      <c r="A131" s="28"/>
      <c r="B131" s="26" t="s">
        <v>212</v>
      </c>
      <c r="C131" s="19"/>
      <c r="D131" s="48" t="s">
        <v>213</v>
      </c>
      <c r="E131" s="41">
        <f>E132</f>
        <v>1097.2</v>
      </c>
      <c r="F131" s="41">
        <f>F132</f>
        <v>1097.2</v>
      </c>
      <c r="G131" s="37">
        <f t="shared" si="1"/>
        <v>100</v>
      </c>
    </row>
    <row r="132" spans="1:7" ht="33" customHeight="1">
      <c r="A132" s="28"/>
      <c r="B132" s="26"/>
      <c r="C132" s="15" t="s">
        <v>29</v>
      </c>
      <c r="D132" s="57" t="s">
        <v>98</v>
      </c>
      <c r="E132" s="41">
        <v>1097.2</v>
      </c>
      <c r="F132" s="41">
        <v>1097.2</v>
      </c>
      <c r="G132" s="37">
        <f t="shared" si="1"/>
        <v>100</v>
      </c>
    </row>
    <row r="133" spans="1:7" ht="15.75" customHeight="1">
      <c r="A133" s="28"/>
      <c r="B133" s="26" t="s">
        <v>233</v>
      </c>
      <c r="C133" s="19"/>
      <c r="D133" s="48" t="s">
        <v>234</v>
      </c>
      <c r="E133" s="41">
        <f>E134</f>
        <v>1675</v>
      </c>
      <c r="F133" s="41">
        <f>F134</f>
        <v>1675</v>
      </c>
      <c r="G133" s="37">
        <f aca="true" t="shared" si="2" ref="G133:G142">F133*100/E133</f>
        <v>100</v>
      </c>
    </row>
    <row r="134" spans="1:7" ht="33" customHeight="1">
      <c r="A134" s="28"/>
      <c r="B134" s="26"/>
      <c r="C134" s="15" t="s">
        <v>29</v>
      </c>
      <c r="D134" s="57" t="s">
        <v>98</v>
      </c>
      <c r="E134" s="41">
        <v>1675</v>
      </c>
      <c r="F134" s="41">
        <v>1675</v>
      </c>
      <c r="G134" s="37">
        <f t="shared" si="2"/>
        <v>100</v>
      </c>
    </row>
    <row r="135" spans="1:7" ht="47.25" customHeight="1">
      <c r="A135" s="28"/>
      <c r="B135" s="26" t="s">
        <v>248</v>
      </c>
      <c r="C135" s="19"/>
      <c r="D135" s="66" t="s">
        <v>249</v>
      </c>
      <c r="E135" s="41">
        <f>E136+E138+E140</f>
        <v>1217</v>
      </c>
      <c r="F135" s="41">
        <f>F136+F138+F140</f>
        <v>1210.8000000000002</v>
      </c>
      <c r="G135" s="37">
        <f t="shared" si="2"/>
        <v>99.49055053410027</v>
      </c>
    </row>
    <row r="136" spans="1:7" ht="27" customHeight="1">
      <c r="A136" s="28"/>
      <c r="B136" s="26" t="s">
        <v>250</v>
      </c>
      <c r="C136" s="19"/>
      <c r="D136" s="48" t="s">
        <v>251</v>
      </c>
      <c r="E136" s="41">
        <f>E137</f>
        <v>45.2</v>
      </c>
      <c r="F136" s="41">
        <f>F137</f>
        <v>39</v>
      </c>
      <c r="G136" s="37">
        <f t="shared" si="2"/>
        <v>86.28318584070796</v>
      </c>
    </row>
    <row r="137" spans="1:7" ht="33" customHeight="1">
      <c r="A137" s="28"/>
      <c r="B137" s="26"/>
      <c r="C137" s="15" t="s">
        <v>29</v>
      </c>
      <c r="D137" s="48" t="s">
        <v>98</v>
      </c>
      <c r="E137" s="41">
        <v>45.2</v>
      </c>
      <c r="F137" s="41">
        <v>39</v>
      </c>
      <c r="G137" s="37">
        <f t="shared" si="2"/>
        <v>86.28318584070796</v>
      </c>
    </row>
    <row r="138" spans="1:7" ht="75" customHeight="1">
      <c r="A138" s="28"/>
      <c r="B138" s="26" t="s">
        <v>252</v>
      </c>
      <c r="C138" s="19"/>
      <c r="D138" s="48" t="s">
        <v>253</v>
      </c>
      <c r="E138" s="41">
        <f>E139</f>
        <v>251.6</v>
      </c>
      <c r="F138" s="41">
        <f>F139</f>
        <v>251.6</v>
      </c>
      <c r="G138" s="37">
        <f t="shared" si="2"/>
        <v>100</v>
      </c>
    </row>
    <row r="139" spans="1:7" ht="29.25" customHeight="1">
      <c r="A139" s="28"/>
      <c r="B139" s="26"/>
      <c r="C139" s="15" t="s">
        <v>29</v>
      </c>
      <c r="D139" s="57" t="s">
        <v>98</v>
      </c>
      <c r="E139" s="41">
        <v>251.6</v>
      </c>
      <c r="F139" s="41">
        <v>251.6</v>
      </c>
      <c r="G139" s="37">
        <f t="shared" si="2"/>
        <v>100</v>
      </c>
    </row>
    <row r="140" spans="1:7" ht="63" customHeight="1">
      <c r="A140" s="28"/>
      <c r="B140" s="26" t="s">
        <v>254</v>
      </c>
      <c r="C140" s="19"/>
      <c r="D140" s="48" t="s">
        <v>255</v>
      </c>
      <c r="E140" s="41">
        <f>E141</f>
        <v>920.2</v>
      </c>
      <c r="F140" s="41">
        <f>F141</f>
        <v>920.2</v>
      </c>
      <c r="G140" s="37">
        <f t="shared" si="2"/>
        <v>100</v>
      </c>
    </row>
    <row r="141" spans="1:7" ht="29.25" customHeight="1">
      <c r="A141" s="28"/>
      <c r="B141" s="26"/>
      <c r="C141" s="15" t="s">
        <v>29</v>
      </c>
      <c r="D141" s="57" t="s">
        <v>98</v>
      </c>
      <c r="E141" s="41">
        <v>920.2</v>
      </c>
      <c r="F141" s="41">
        <v>920.2</v>
      </c>
      <c r="G141" s="37">
        <f t="shared" si="2"/>
        <v>100</v>
      </c>
    </row>
    <row r="142" spans="1:7" ht="42.75" customHeight="1">
      <c r="A142" s="28"/>
      <c r="B142" s="29" t="s">
        <v>117</v>
      </c>
      <c r="C142" s="32"/>
      <c r="D142" s="56" t="s">
        <v>5</v>
      </c>
      <c r="E142" s="65">
        <f>E143</f>
        <v>55.1</v>
      </c>
      <c r="F142" s="65">
        <f>F143</f>
        <v>55.1</v>
      </c>
      <c r="G142" s="65">
        <f t="shared" si="2"/>
        <v>100</v>
      </c>
    </row>
    <row r="143" spans="1:7" ht="28.5" customHeight="1">
      <c r="A143" s="28"/>
      <c r="B143" s="26" t="s">
        <v>127</v>
      </c>
      <c r="C143" s="36"/>
      <c r="D143" s="58" t="s">
        <v>105</v>
      </c>
      <c r="E143" s="37">
        <f>E144+E146</f>
        <v>55.1</v>
      </c>
      <c r="F143" s="37">
        <f>F144+F146</f>
        <v>55.1</v>
      </c>
      <c r="G143" s="37">
        <f t="shared" si="1"/>
        <v>100</v>
      </c>
    </row>
    <row r="144" spans="1:7" ht="28.5" customHeight="1">
      <c r="A144" s="28"/>
      <c r="B144" s="26" t="s">
        <v>128</v>
      </c>
      <c r="C144" s="36"/>
      <c r="D144" s="58" t="s">
        <v>121</v>
      </c>
      <c r="E144" s="37">
        <f>E145</f>
        <v>14</v>
      </c>
      <c r="F144" s="37">
        <f>F145</f>
        <v>14</v>
      </c>
      <c r="G144" s="37">
        <f t="shared" si="1"/>
        <v>100</v>
      </c>
    </row>
    <row r="145" spans="1:7" ht="28.5" customHeight="1">
      <c r="A145" s="28"/>
      <c r="B145" s="26"/>
      <c r="C145" s="11" t="s">
        <v>29</v>
      </c>
      <c r="D145" s="51" t="s">
        <v>17</v>
      </c>
      <c r="E145" s="37">
        <v>14</v>
      </c>
      <c r="F145" s="37">
        <v>14</v>
      </c>
      <c r="G145" s="37">
        <f t="shared" si="1"/>
        <v>100</v>
      </c>
    </row>
    <row r="146" spans="1:7" ht="28.5" customHeight="1">
      <c r="A146" s="28"/>
      <c r="B146" s="12" t="s">
        <v>129</v>
      </c>
      <c r="C146" s="15"/>
      <c r="D146" s="57" t="s">
        <v>87</v>
      </c>
      <c r="E146" s="37">
        <f>E147</f>
        <v>41.1</v>
      </c>
      <c r="F146" s="37">
        <f>F147</f>
        <v>41.1</v>
      </c>
      <c r="G146" s="37">
        <f t="shared" si="1"/>
        <v>100</v>
      </c>
    </row>
    <row r="147" spans="1:7" ht="28.5" customHeight="1">
      <c r="A147" s="28"/>
      <c r="B147" s="12"/>
      <c r="C147" s="11" t="s">
        <v>29</v>
      </c>
      <c r="D147" s="51" t="s">
        <v>17</v>
      </c>
      <c r="E147" s="37">
        <v>41.1</v>
      </c>
      <c r="F147" s="37">
        <v>41.1</v>
      </c>
      <c r="G147" s="37">
        <f t="shared" si="1"/>
        <v>100</v>
      </c>
    </row>
    <row r="148" spans="1:7" ht="32.25" customHeight="1" hidden="1">
      <c r="A148" s="28"/>
      <c r="B148" s="12"/>
      <c r="C148" s="15"/>
      <c r="D148" s="57"/>
      <c r="E148" s="37"/>
      <c r="F148" s="37"/>
      <c r="G148" s="37"/>
    </row>
    <row r="149" spans="1:7" ht="32.25" customHeight="1" hidden="1">
      <c r="A149" s="28"/>
      <c r="B149" s="12"/>
      <c r="C149" s="15"/>
      <c r="D149" s="57"/>
      <c r="E149" s="37"/>
      <c r="F149" s="37"/>
      <c r="G149" s="37"/>
    </row>
    <row r="150" spans="1:7" ht="32.25" customHeight="1" hidden="1">
      <c r="A150" s="28"/>
      <c r="B150" s="12"/>
      <c r="C150" s="15"/>
      <c r="D150" s="57"/>
      <c r="E150" s="37"/>
      <c r="F150" s="37"/>
      <c r="G150" s="37"/>
    </row>
    <row r="151" spans="1:7" ht="32.25" customHeight="1" hidden="1">
      <c r="A151" s="28"/>
      <c r="B151" s="33" t="s">
        <v>88</v>
      </c>
      <c r="C151" s="34"/>
      <c r="D151" s="59" t="s">
        <v>89</v>
      </c>
      <c r="E151" s="37"/>
      <c r="F151" s="37"/>
      <c r="G151" s="37"/>
    </row>
    <row r="152" spans="1:7" ht="32.25" customHeight="1" hidden="1">
      <c r="A152" s="28"/>
      <c r="B152" s="33"/>
      <c r="C152" s="34" t="s">
        <v>63</v>
      </c>
      <c r="D152" s="51" t="s">
        <v>23</v>
      </c>
      <c r="E152" s="37"/>
      <c r="F152" s="37"/>
      <c r="G152" s="37"/>
    </row>
    <row r="153" spans="1:7" ht="42.75" customHeight="1" hidden="1">
      <c r="A153" s="28"/>
      <c r="B153" s="29" t="s">
        <v>118</v>
      </c>
      <c r="C153" s="32"/>
      <c r="D153" s="60" t="s">
        <v>101</v>
      </c>
      <c r="E153" s="65">
        <f aca="true" t="shared" si="3" ref="E153:F155">E154</f>
        <v>0</v>
      </c>
      <c r="F153" s="65">
        <f t="shared" si="3"/>
        <v>0</v>
      </c>
      <c r="G153" s="65" t="e">
        <f>F153*100/E153</f>
        <v>#DIV/0!</v>
      </c>
    </row>
    <row r="154" spans="1:7" ht="57" customHeight="1" hidden="1">
      <c r="A154" s="28"/>
      <c r="B154" s="26" t="s">
        <v>130</v>
      </c>
      <c r="C154" s="36"/>
      <c r="D154" s="61" t="s">
        <v>102</v>
      </c>
      <c r="E154" s="37">
        <f t="shared" si="3"/>
        <v>0</v>
      </c>
      <c r="F154" s="37">
        <f t="shared" si="3"/>
        <v>0</v>
      </c>
      <c r="G154" s="37" t="e">
        <f>F154*100/E154</f>
        <v>#DIV/0!</v>
      </c>
    </row>
    <row r="155" spans="1:7" ht="42.75" customHeight="1" hidden="1">
      <c r="A155" s="28"/>
      <c r="B155" s="26" t="s">
        <v>132</v>
      </c>
      <c r="C155" s="36"/>
      <c r="D155" s="61" t="s">
        <v>131</v>
      </c>
      <c r="E155" s="37">
        <f t="shared" si="3"/>
        <v>0</v>
      </c>
      <c r="F155" s="37">
        <f t="shared" si="3"/>
        <v>0</v>
      </c>
      <c r="G155" s="37" t="e">
        <f>F155*100/E155</f>
        <v>#DIV/0!</v>
      </c>
    </row>
    <row r="156" spans="1:7" ht="28.5" customHeight="1" hidden="1">
      <c r="A156" s="28"/>
      <c r="B156" s="26"/>
      <c r="C156" s="11" t="s">
        <v>29</v>
      </c>
      <c r="D156" s="51" t="s">
        <v>17</v>
      </c>
      <c r="E156" s="37">
        <v>0</v>
      </c>
      <c r="F156" s="37">
        <v>0</v>
      </c>
      <c r="G156" s="37" t="e">
        <f>F156*100/E156</f>
        <v>#DIV/0!</v>
      </c>
    </row>
    <row r="157" spans="1:7" ht="42.75" customHeight="1">
      <c r="A157" s="28"/>
      <c r="B157" s="29" t="s">
        <v>119</v>
      </c>
      <c r="C157" s="32"/>
      <c r="D157" s="60" t="s">
        <v>6</v>
      </c>
      <c r="E157" s="65">
        <f>E158+E161</f>
        <v>738</v>
      </c>
      <c r="F157" s="65">
        <f>F158+F161</f>
        <v>735</v>
      </c>
      <c r="G157" s="65">
        <f>F157*100/E157</f>
        <v>99.59349593495935</v>
      </c>
    </row>
    <row r="158" spans="1:7" ht="57.75" customHeight="1">
      <c r="A158" s="28"/>
      <c r="B158" s="26" t="s">
        <v>133</v>
      </c>
      <c r="C158" s="36"/>
      <c r="D158" s="61" t="s">
        <v>196</v>
      </c>
      <c r="E158" s="37">
        <f>E159</f>
        <v>3</v>
      </c>
      <c r="F158" s="37">
        <f>F159</f>
        <v>0</v>
      </c>
      <c r="G158" s="37">
        <f aca="true" t="shared" si="4" ref="G158:G163">F158*100/E158</f>
        <v>0</v>
      </c>
    </row>
    <row r="159" spans="1:7" ht="28.5" customHeight="1">
      <c r="A159" s="28"/>
      <c r="B159" s="26" t="s">
        <v>134</v>
      </c>
      <c r="C159" s="36"/>
      <c r="D159" s="61" t="s">
        <v>61</v>
      </c>
      <c r="E159" s="37">
        <f>E160</f>
        <v>3</v>
      </c>
      <c r="F159" s="37">
        <f>F160</f>
        <v>0</v>
      </c>
      <c r="G159" s="37">
        <f t="shared" si="4"/>
        <v>0</v>
      </c>
    </row>
    <row r="160" spans="1:7" ht="14.25" customHeight="1">
      <c r="A160" s="28"/>
      <c r="B160" s="26"/>
      <c r="C160" s="11" t="s">
        <v>63</v>
      </c>
      <c r="D160" s="30" t="s">
        <v>23</v>
      </c>
      <c r="E160" s="37">
        <v>3</v>
      </c>
      <c r="F160" s="37">
        <v>0</v>
      </c>
      <c r="G160" s="37">
        <f t="shared" si="4"/>
        <v>0</v>
      </c>
    </row>
    <row r="161" spans="1:7" ht="28.5" customHeight="1">
      <c r="A161" s="28"/>
      <c r="B161" s="26" t="s">
        <v>149</v>
      </c>
      <c r="C161" s="36"/>
      <c r="D161" s="61" t="s">
        <v>197</v>
      </c>
      <c r="E161" s="37">
        <f>E162</f>
        <v>735</v>
      </c>
      <c r="F161" s="37">
        <f>F162</f>
        <v>735</v>
      </c>
      <c r="G161" s="37">
        <f t="shared" si="4"/>
        <v>100</v>
      </c>
    </row>
    <row r="162" spans="1:7" ht="28.5" customHeight="1">
      <c r="A162" s="28"/>
      <c r="B162" s="26" t="s">
        <v>150</v>
      </c>
      <c r="C162" s="36"/>
      <c r="D162" s="69" t="s">
        <v>235</v>
      </c>
      <c r="E162" s="37">
        <f>E163</f>
        <v>735</v>
      </c>
      <c r="F162" s="37">
        <f>F163</f>
        <v>735</v>
      </c>
      <c r="G162" s="37">
        <f t="shared" si="4"/>
        <v>100</v>
      </c>
    </row>
    <row r="163" spans="1:7" ht="14.25" customHeight="1">
      <c r="A163" s="28"/>
      <c r="B163" s="26"/>
      <c r="C163" s="11" t="s">
        <v>63</v>
      </c>
      <c r="D163" s="71" t="s">
        <v>23</v>
      </c>
      <c r="E163" s="37">
        <v>735</v>
      </c>
      <c r="F163" s="37">
        <v>735</v>
      </c>
      <c r="G163" s="37">
        <f t="shared" si="4"/>
        <v>100</v>
      </c>
    </row>
    <row r="164" spans="1:7" ht="104.25" customHeight="1">
      <c r="A164" s="28"/>
      <c r="B164" s="29" t="s">
        <v>239</v>
      </c>
      <c r="C164" s="32"/>
      <c r="D164" s="60" t="s">
        <v>240</v>
      </c>
      <c r="E164" s="65">
        <f>E165+E168</f>
        <v>42.5</v>
      </c>
      <c r="F164" s="65">
        <f>F165+F168</f>
        <v>41.199999999999996</v>
      </c>
      <c r="G164" s="65">
        <f>F164*100/E164</f>
        <v>96.94117647058823</v>
      </c>
    </row>
    <row r="165" spans="1:7" ht="33" customHeight="1">
      <c r="A165" s="28"/>
      <c r="B165" s="26" t="s">
        <v>241</v>
      </c>
      <c r="C165" s="36"/>
      <c r="D165" s="78" t="s">
        <v>242</v>
      </c>
      <c r="E165" s="37">
        <f>E166</f>
        <v>40.7</v>
      </c>
      <c r="F165" s="37">
        <f>F166</f>
        <v>39.4</v>
      </c>
      <c r="G165" s="37">
        <f aca="true" t="shared" si="5" ref="G165:G170">F165*100/E165</f>
        <v>96.8058968058968</v>
      </c>
    </row>
    <row r="166" spans="1:7" ht="28.5" customHeight="1">
      <c r="A166" s="28"/>
      <c r="B166" s="26" t="s">
        <v>243</v>
      </c>
      <c r="C166" s="36"/>
      <c r="D166" s="61" t="s">
        <v>61</v>
      </c>
      <c r="E166" s="37">
        <f>E167</f>
        <v>40.7</v>
      </c>
      <c r="F166" s="37">
        <f>F167</f>
        <v>39.4</v>
      </c>
      <c r="G166" s="37">
        <f t="shared" si="5"/>
        <v>96.8058968058968</v>
      </c>
    </row>
    <row r="167" spans="1:7" ht="30.75" customHeight="1">
      <c r="A167" s="28"/>
      <c r="B167" s="26"/>
      <c r="C167" s="11" t="s">
        <v>29</v>
      </c>
      <c r="D167" s="51" t="s">
        <v>17</v>
      </c>
      <c r="E167" s="37">
        <v>40.7</v>
      </c>
      <c r="F167" s="37">
        <v>39.4</v>
      </c>
      <c r="G167" s="37">
        <f t="shared" si="5"/>
        <v>96.8058968058968</v>
      </c>
    </row>
    <row r="168" spans="1:7" ht="28.5" customHeight="1">
      <c r="A168" s="28"/>
      <c r="B168" s="26" t="s">
        <v>244</v>
      </c>
      <c r="C168" s="36"/>
      <c r="D168" s="61" t="s">
        <v>245</v>
      </c>
      <c r="E168" s="37">
        <f>E169</f>
        <v>1.8</v>
      </c>
      <c r="F168" s="37">
        <f>F169</f>
        <v>1.8</v>
      </c>
      <c r="G168" s="37">
        <f t="shared" si="5"/>
        <v>100</v>
      </c>
    </row>
    <row r="169" spans="1:7" ht="15" customHeight="1">
      <c r="A169" s="28"/>
      <c r="B169" s="26" t="s">
        <v>246</v>
      </c>
      <c r="C169" s="36"/>
      <c r="D169" s="69" t="s">
        <v>247</v>
      </c>
      <c r="E169" s="37">
        <f>E170</f>
        <v>1.8</v>
      </c>
      <c r="F169" s="37">
        <f>F170</f>
        <v>1.8</v>
      </c>
      <c r="G169" s="37">
        <f t="shared" si="5"/>
        <v>100</v>
      </c>
    </row>
    <row r="170" spans="1:7" ht="31.5" customHeight="1">
      <c r="A170" s="28"/>
      <c r="B170" s="26"/>
      <c r="C170" s="11" t="s">
        <v>29</v>
      </c>
      <c r="D170" s="51" t="s">
        <v>17</v>
      </c>
      <c r="E170" s="37">
        <v>1.8</v>
      </c>
      <c r="F170" s="37">
        <v>1.8</v>
      </c>
      <c r="G170" s="37">
        <f t="shared" si="5"/>
        <v>100</v>
      </c>
    </row>
    <row r="171" spans="1:7" ht="28.5" customHeight="1">
      <c r="A171" s="25"/>
      <c r="B171" s="68" t="s">
        <v>147</v>
      </c>
      <c r="C171" s="39"/>
      <c r="D171" s="70" t="s">
        <v>135</v>
      </c>
      <c r="E171" s="65">
        <f>E186+E174</f>
        <v>4134.7</v>
      </c>
      <c r="F171" s="65">
        <f>F186+F174</f>
        <v>4104.700000000001</v>
      </c>
      <c r="G171" s="65">
        <f>F171*100/E171</f>
        <v>99.27443345345492</v>
      </c>
    </row>
    <row r="172" spans="1:7" ht="48" customHeight="1" hidden="1">
      <c r="A172" s="14"/>
      <c r="B172" s="14"/>
      <c r="C172" s="14"/>
      <c r="D172" s="72" t="s">
        <v>54</v>
      </c>
      <c r="E172" s="37">
        <f>E173</f>
        <v>0</v>
      </c>
      <c r="F172" s="37">
        <f>F173</f>
        <v>0</v>
      </c>
      <c r="G172" s="37">
        <f>G173</f>
        <v>0</v>
      </c>
    </row>
    <row r="173" spans="1:7" ht="45" customHeight="1" hidden="1">
      <c r="A173" s="11"/>
      <c r="B173" s="11"/>
      <c r="C173" s="11"/>
      <c r="D173" s="73" t="s">
        <v>22</v>
      </c>
      <c r="E173" s="37"/>
      <c r="F173" s="37"/>
      <c r="G173" s="37"/>
    </row>
    <row r="174" spans="1:7" ht="28.5" customHeight="1">
      <c r="A174" s="11"/>
      <c r="B174" s="11" t="s">
        <v>136</v>
      </c>
      <c r="C174" s="11"/>
      <c r="D174" s="73" t="s">
        <v>54</v>
      </c>
      <c r="E174" s="37">
        <f>E175+E180+E178</f>
        <v>3543.2999999999997</v>
      </c>
      <c r="F174" s="37">
        <f>F175+F180+F178</f>
        <v>3513.3</v>
      </c>
      <c r="G174" s="37">
        <f aca="true" t="shared" si="6" ref="G174:G229">F174*100/E174</f>
        <v>99.15333163999662</v>
      </c>
    </row>
    <row r="175" spans="1:7" ht="14.25" customHeight="1">
      <c r="A175" s="11"/>
      <c r="B175" s="11" t="s">
        <v>137</v>
      </c>
      <c r="C175" s="11"/>
      <c r="D175" s="48" t="s">
        <v>148</v>
      </c>
      <c r="E175" s="37">
        <f>E176+E177</f>
        <v>609.6</v>
      </c>
      <c r="F175" s="37">
        <f>F176+F177</f>
        <v>609.6</v>
      </c>
      <c r="G175" s="37">
        <f t="shared" si="6"/>
        <v>100</v>
      </c>
    </row>
    <row r="176" spans="1:7" ht="72" customHeight="1">
      <c r="A176" s="11"/>
      <c r="B176" s="11"/>
      <c r="C176" s="11">
        <v>100</v>
      </c>
      <c r="D176" s="48" t="s">
        <v>18</v>
      </c>
      <c r="E176" s="37">
        <v>609.6</v>
      </c>
      <c r="F176" s="37">
        <v>609.6</v>
      </c>
      <c r="G176" s="37">
        <f t="shared" si="6"/>
        <v>100</v>
      </c>
    </row>
    <row r="177" spans="1:7" ht="28.5" customHeight="1" hidden="1">
      <c r="A177" s="11"/>
      <c r="B177" s="11"/>
      <c r="C177" s="11" t="s">
        <v>29</v>
      </c>
      <c r="D177" s="51" t="s">
        <v>17</v>
      </c>
      <c r="E177" s="37">
        <v>0</v>
      </c>
      <c r="F177" s="37">
        <v>0</v>
      </c>
      <c r="G177" s="37" t="e">
        <f t="shared" si="6"/>
        <v>#DIV/0!</v>
      </c>
    </row>
    <row r="178" spans="1:7" ht="14.25" customHeight="1" hidden="1">
      <c r="A178" s="11"/>
      <c r="B178" s="11" t="s">
        <v>7</v>
      </c>
      <c r="C178" s="11"/>
      <c r="D178" s="48" t="s">
        <v>8</v>
      </c>
      <c r="E178" s="37">
        <f>E179</f>
        <v>0</v>
      </c>
      <c r="F178" s="37">
        <f>F179</f>
        <v>0</v>
      </c>
      <c r="G178" s="37" t="e">
        <f t="shared" si="6"/>
        <v>#DIV/0!</v>
      </c>
    </row>
    <row r="179" spans="1:7" ht="72" customHeight="1" hidden="1">
      <c r="A179" s="11"/>
      <c r="B179" s="11"/>
      <c r="C179" s="11">
        <v>100</v>
      </c>
      <c r="D179" s="48" t="s">
        <v>18</v>
      </c>
      <c r="E179" s="37">
        <v>0</v>
      </c>
      <c r="F179" s="37">
        <v>0</v>
      </c>
      <c r="G179" s="37" t="e">
        <f t="shared" si="6"/>
        <v>#DIV/0!</v>
      </c>
    </row>
    <row r="180" spans="1:7" ht="28.5" customHeight="1">
      <c r="A180" s="11"/>
      <c r="B180" s="11" t="s">
        <v>138</v>
      </c>
      <c r="C180" s="11"/>
      <c r="D180" s="48" t="s">
        <v>55</v>
      </c>
      <c r="E180" s="37">
        <f>E181+E182+E183</f>
        <v>2933.7</v>
      </c>
      <c r="F180" s="37">
        <f>F181+F182+F183</f>
        <v>2903.7000000000003</v>
      </c>
      <c r="G180" s="37">
        <f t="shared" si="6"/>
        <v>98.9774005522037</v>
      </c>
    </row>
    <row r="181" spans="1:7" ht="72" customHeight="1">
      <c r="A181" s="11"/>
      <c r="B181" s="11"/>
      <c r="C181" s="11" t="s">
        <v>37</v>
      </c>
      <c r="D181" s="48" t="s">
        <v>18</v>
      </c>
      <c r="E181" s="37">
        <v>2403.6</v>
      </c>
      <c r="F181" s="37">
        <v>2401.3</v>
      </c>
      <c r="G181" s="37">
        <f t="shared" si="6"/>
        <v>99.90431020136464</v>
      </c>
    </row>
    <row r="182" spans="1:7" ht="28.5" customHeight="1">
      <c r="A182" s="11"/>
      <c r="B182" s="11"/>
      <c r="C182" s="11" t="s">
        <v>29</v>
      </c>
      <c r="D182" s="57" t="s">
        <v>17</v>
      </c>
      <c r="E182" s="37">
        <v>527.8</v>
      </c>
      <c r="F182" s="37">
        <v>500.6</v>
      </c>
      <c r="G182" s="37">
        <f t="shared" si="6"/>
        <v>94.84653277756726</v>
      </c>
    </row>
    <row r="183" spans="1:7" s="74" customFormat="1" ht="14.25" customHeight="1">
      <c r="A183" s="12"/>
      <c r="B183" s="12"/>
      <c r="C183" s="12" t="s">
        <v>63</v>
      </c>
      <c r="D183" s="55" t="s">
        <v>64</v>
      </c>
      <c r="E183" s="37">
        <v>2.3</v>
      </c>
      <c r="F183" s="37">
        <v>1.8</v>
      </c>
      <c r="G183" s="37">
        <f t="shared" si="6"/>
        <v>78.26086956521739</v>
      </c>
    </row>
    <row r="184" spans="1:7" ht="28.5" customHeight="1" hidden="1">
      <c r="A184" s="11"/>
      <c r="B184" s="12"/>
      <c r="C184" s="12"/>
      <c r="D184" s="48" t="s">
        <v>91</v>
      </c>
      <c r="E184" s="37"/>
      <c r="F184" s="37"/>
      <c r="G184" s="37" t="e">
        <f t="shared" si="6"/>
        <v>#DIV/0!</v>
      </c>
    </row>
    <row r="185" spans="1:7" ht="33.75" customHeight="1" hidden="1">
      <c r="A185" s="11"/>
      <c r="B185" s="12"/>
      <c r="C185" s="12" t="s">
        <v>53</v>
      </c>
      <c r="D185" s="48" t="s">
        <v>34</v>
      </c>
      <c r="E185" s="37"/>
      <c r="F185" s="37"/>
      <c r="G185" s="37" t="e">
        <f t="shared" si="6"/>
        <v>#DIV/0!</v>
      </c>
    </row>
    <row r="186" spans="1:7" ht="42.75" customHeight="1">
      <c r="A186" s="14"/>
      <c r="B186" s="11" t="s">
        <v>139</v>
      </c>
      <c r="C186" s="11"/>
      <c r="D186" s="66" t="s">
        <v>140</v>
      </c>
      <c r="E186" s="37">
        <f>E193+E196+E198+E202+E224+E226+E228+E230+E235+E233+E189+E191+E222+E200+E187</f>
        <v>591.4000000000001</v>
      </c>
      <c r="F186" s="37">
        <f>F193+F196+F198+F202+F224+F226+F228+F230+F235+F233+F189+F191+F222+F200+F187</f>
        <v>591.4000000000001</v>
      </c>
      <c r="G186" s="37">
        <f t="shared" si="6"/>
        <v>100</v>
      </c>
    </row>
    <row r="187" spans="1:7" ht="17.25" customHeight="1">
      <c r="A187" s="11"/>
      <c r="B187" s="12" t="s">
        <v>236</v>
      </c>
      <c r="C187" s="15"/>
      <c r="D187" s="57" t="s">
        <v>237</v>
      </c>
      <c r="E187" s="37">
        <f>E188</f>
        <v>289.6</v>
      </c>
      <c r="F187" s="37">
        <f>F188</f>
        <v>289.6</v>
      </c>
      <c r="G187" s="37">
        <f>F187*100/E187</f>
        <v>100</v>
      </c>
    </row>
    <row r="188" spans="1:7" ht="28.5" customHeight="1">
      <c r="A188" s="11"/>
      <c r="B188" s="12"/>
      <c r="C188" s="15">
        <v>200</v>
      </c>
      <c r="D188" s="57" t="s">
        <v>17</v>
      </c>
      <c r="E188" s="37">
        <v>289.6</v>
      </c>
      <c r="F188" s="37">
        <v>289.6</v>
      </c>
      <c r="G188" s="37">
        <f>F188*100/E188</f>
        <v>100</v>
      </c>
    </row>
    <row r="189" spans="1:7" ht="28.5" customHeight="1" hidden="1">
      <c r="A189" s="11"/>
      <c r="B189" s="12" t="s">
        <v>141</v>
      </c>
      <c r="C189" s="15"/>
      <c r="D189" s="57" t="s">
        <v>80</v>
      </c>
      <c r="E189" s="37">
        <f>E190</f>
        <v>0</v>
      </c>
      <c r="F189" s="37">
        <f>F190</f>
        <v>0</v>
      </c>
      <c r="G189" s="37" t="e">
        <f t="shared" si="6"/>
        <v>#DIV/0!</v>
      </c>
    </row>
    <row r="190" spans="1:7" ht="28.5" customHeight="1" hidden="1">
      <c r="A190" s="11"/>
      <c r="B190" s="12"/>
      <c r="C190" s="15">
        <v>200</v>
      </c>
      <c r="D190" s="57" t="s">
        <v>17</v>
      </c>
      <c r="E190" s="37">
        <v>0</v>
      </c>
      <c r="F190" s="37">
        <v>0</v>
      </c>
      <c r="G190" s="37" t="e">
        <f t="shared" si="6"/>
        <v>#DIV/0!</v>
      </c>
    </row>
    <row r="191" spans="1:7" ht="28.5" customHeight="1">
      <c r="A191" s="11"/>
      <c r="B191" s="12" t="s">
        <v>142</v>
      </c>
      <c r="C191" s="12"/>
      <c r="D191" s="48" t="s">
        <v>92</v>
      </c>
      <c r="E191" s="37">
        <f>E192</f>
        <v>25</v>
      </c>
      <c r="F191" s="37">
        <f>F192</f>
        <v>25</v>
      </c>
      <c r="G191" s="37">
        <f t="shared" si="6"/>
        <v>100</v>
      </c>
    </row>
    <row r="192" spans="1:7" ht="14.25" customHeight="1">
      <c r="A192" s="11"/>
      <c r="B192" s="12"/>
      <c r="C192" s="15" t="s">
        <v>63</v>
      </c>
      <c r="D192" s="48" t="s">
        <v>23</v>
      </c>
      <c r="E192" s="37">
        <v>25</v>
      </c>
      <c r="F192" s="37">
        <v>25</v>
      </c>
      <c r="G192" s="37">
        <f t="shared" si="6"/>
        <v>100</v>
      </c>
    </row>
    <row r="193" spans="1:7" ht="14.25" customHeight="1">
      <c r="A193" s="12"/>
      <c r="B193" s="12" t="s">
        <v>145</v>
      </c>
      <c r="C193" s="12"/>
      <c r="D193" s="55" t="s">
        <v>93</v>
      </c>
      <c r="E193" s="37">
        <f>E195+E194</f>
        <v>61.6</v>
      </c>
      <c r="F193" s="37">
        <f>F195+F194</f>
        <v>61.6</v>
      </c>
      <c r="G193" s="37">
        <f t="shared" si="6"/>
        <v>100</v>
      </c>
    </row>
    <row r="194" spans="1:7" ht="28.5" customHeight="1">
      <c r="A194" s="11"/>
      <c r="B194" s="12"/>
      <c r="C194" s="15">
        <v>200</v>
      </c>
      <c r="D194" s="57" t="s">
        <v>17</v>
      </c>
      <c r="E194" s="37">
        <v>32.2</v>
      </c>
      <c r="F194" s="37">
        <v>32.2</v>
      </c>
      <c r="G194" s="37">
        <f>F194*100/E194</f>
        <v>100</v>
      </c>
    </row>
    <row r="195" spans="1:7" ht="14.25" customHeight="1">
      <c r="A195" s="11"/>
      <c r="B195" s="11"/>
      <c r="C195" s="11" t="s">
        <v>63</v>
      </c>
      <c r="D195" s="48" t="s">
        <v>23</v>
      </c>
      <c r="E195" s="37">
        <v>29.4</v>
      </c>
      <c r="F195" s="37">
        <v>29.4</v>
      </c>
      <c r="G195" s="37">
        <f t="shared" si="6"/>
        <v>100</v>
      </c>
    </row>
    <row r="196" spans="1:7" ht="28.5" customHeight="1" hidden="1">
      <c r="A196" s="11"/>
      <c r="B196" s="11" t="s">
        <v>157</v>
      </c>
      <c r="C196" s="15"/>
      <c r="D196" s="57" t="s">
        <v>169</v>
      </c>
      <c r="E196" s="37">
        <f>E197</f>
        <v>0</v>
      </c>
      <c r="F196" s="37">
        <f>F197</f>
        <v>0</v>
      </c>
      <c r="G196" s="37" t="e">
        <f t="shared" si="6"/>
        <v>#DIV/0!</v>
      </c>
    </row>
    <row r="197" spans="1:7" ht="28.5" customHeight="1" hidden="1">
      <c r="A197" s="11"/>
      <c r="B197" s="11"/>
      <c r="C197" s="15">
        <v>200</v>
      </c>
      <c r="D197" s="57" t="s">
        <v>17</v>
      </c>
      <c r="E197" s="37">
        <v>0</v>
      </c>
      <c r="F197" s="37">
        <v>0</v>
      </c>
      <c r="G197" s="37" t="e">
        <f t="shared" si="6"/>
        <v>#DIV/0!</v>
      </c>
    </row>
    <row r="198" spans="1:7" ht="42.75" customHeight="1" hidden="1">
      <c r="A198" s="11"/>
      <c r="B198" s="11" t="s">
        <v>10</v>
      </c>
      <c r="C198" s="15"/>
      <c r="D198" s="57" t="s">
        <v>174</v>
      </c>
      <c r="E198" s="37">
        <f>E199</f>
        <v>0</v>
      </c>
      <c r="F198" s="37">
        <f>F199</f>
        <v>0</v>
      </c>
      <c r="G198" s="37" t="e">
        <f t="shared" si="6"/>
        <v>#DIV/0!</v>
      </c>
    </row>
    <row r="199" spans="1:7" ht="28.5" customHeight="1" hidden="1">
      <c r="A199" s="11"/>
      <c r="B199" s="11"/>
      <c r="C199" s="15">
        <v>200</v>
      </c>
      <c r="D199" s="57" t="s">
        <v>17</v>
      </c>
      <c r="E199" s="37">
        <v>0</v>
      </c>
      <c r="F199" s="37">
        <v>0</v>
      </c>
      <c r="G199" s="37" t="e">
        <f t="shared" si="6"/>
        <v>#DIV/0!</v>
      </c>
    </row>
    <row r="200" spans="1:7" ht="14.25" customHeight="1" hidden="1">
      <c r="A200" s="11"/>
      <c r="B200" s="11" t="s">
        <v>172</v>
      </c>
      <c r="C200" s="15"/>
      <c r="D200" s="57" t="s">
        <v>173</v>
      </c>
      <c r="E200" s="37">
        <f>E201</f>
        <v>0</v>
      </c>
      <c r="F200" s="37">
        <f>F201</f>
        <v>0</v>
      </c>
      <c r="G200" s="37" t="e">
        <f t="shared" si="6"/>
        <v>#DIV/0!</v>
      </c>
    </row>
    <row r="201" spans="1:7" ht="28.5" customHeight="1" hidden="1">
      <c r="A201" s="11"/>
      <c r="B201" s="11"/>
      <c r="C201" s="15">
        <v>200</v>
      </c>
      <c r="D201" s="57" t="s">
        <v>17</v>
      </c>
      <c r="E201" s="37">
        <v>0</v>
      </c>
      <c r="F201" s="37">
        <v>0</v>
      </c>
      <c r="G201" s="37" t="e">
        <f t="shared" si="6"/>
        <v>#DIV/0!</v>
      </c>
    </row>
    <row r="202" spans="1:7" ht="28.5" customHeight="1">
      <c r="A202" s="14"/>
      <c r="B202" s="11" t="s">
        <v>238</v>
      </c>
      <c r="C202" s="11"/>
      <c r="D202" s="62" t="s">
        <v>35</v>
      </c>
      <c r="E202" s="37">
        <f>E203</f>
        <v>0.7</v>
      </c>
      <c r="F202" s="37">
        <f>F203</f>
        <v>0.7</v>
      </c>
      <c r="G202" s="37">
        <f t="shared" si="6"/>
        <v>100</v>
      </c>
    </row>
    <row r="203" spans="1:7" ht="28.5" customHeight="1">
      <c r="A203" s="11"/>
      <c r="B203" s="11"/>
      <c r="C203" s="11">
        <v>200</v>
      </c>
      <c r="D203" s="57" t="s">
        <v>17</v>
      </c>
      <c r="E203" s="37">
        <v>0.7</v>
      </c>
      <c r="F203" s="37">
        <v>0.7</v>
      </c>
      <c r="G203" s="37">
        <f t="shared" si="6"/>
        <v>100</v>
      </c>
    </row>
    <row r="204" spans="1:7" ht="45" hidden="1">
      <c r="A204" s="11"/>
      <c r="B204" s="11"/>
      <c r="C204" s="11"/>
      <c r="D204" s="48" t="s">
        <v>56</v>
      </c>
      <c r="E204" s="37"/>
      <c r="F204" s="37"/>
      <c r="G204" s="37" t="e">
        <f t="shared" si="6"/>
        <v>#DIV/0!</v>
      </c>
    </row>
    <row r="205" spans="1:7" ht="15" hidden="1">
      <c r="A205" s="11"/>
      <c r="B205" s="11"/>
      <c r="C205" s="11" t="s">
        <v>53</v>
      </c>
      <c r="D205" s="48" t="s">
        <v>30</v>
      </c>
      <c r="E205" s="37"/>
      <c r="F205" s="37"/>
      <c r="G205" s="37" t="e">
        <f t="shared" si="6"/>
        <v>#DIV/0!</v>
      </c>
    </row>
    <row r="206" spans="1:7" ht="45" hidden="1">
      <c r="A206" s="11"/>
      <c r="B206" s="11"/>
      <c r="C206" s="11"/>
      <c r="D206" s="48" t="s">
        <v>57</v>
      </c>
      <c r="E206" s="37"/>
      <c r="F206" s="37"/>
      <c r="G206" s="37" t="e">
        <f t="shared" si="6"/>
        <v>#DIV/0!</v>
      </c>
    </row>
    <row r="207" spans="1:7" ht="15" hidden="1">
      <c r="A207" s="14"/>
      <c r="B207" s="14"/>
      <c r="C207" s="11" t="s">
        <v>53</v>
      </c>
      <c r="D207" s="48" t="s">
        <v>30</v>
      </c>
      <c r="E207" s="37"/>
      <c r="F207" s="37"/>
      <c r="G207" s="37" t="e">
        <f t="shared" si="6"/>
        <v>#DIV/0!</v>
      </c>
    </row>
    <row r="208" spans="1:7" ht="45" hidden="1">
      <c r="A208" s="11"/>
      <c r="B208" s="10"/>
      <c r="C208" s="11"/>
      <c r="D208" s="48" t="s">
        <v>26</v>
      </c>
      <c r="E208" s="37"/>
      <c r="F208" s="37"/>
      <c r="G208" s="37" t="e">
        <f t="shared" si="6"/>
        <v>#DIV/0!</v>
      </c>
    </row>
    <row r="209" spans="1:7" ht="15" hidden="1">
      <c r="A209" s="11"/>
      <c r="B209" s="10"/>
      <c r="C209" s="11" t="s">
        <v>53</v>
      </c>
      <c r="D209" s="48" t="s">
        <v>30</v>
      </c>
      <c r="E209" s="37"/>
      <c r="F209" s="37"/>
      <c r="G209" s="37" t="e">
        <f t="shared" si="6"/>
        <v>#DIV/0!</v>
      </c>
    </row>
    <row r="210" spans="1:7" ht="45" hidden="1">
      <c r="A210" s="11"/>
      <c r="B210" s="10"/>
      <c r="C210" s="11"/>
      <c r="D210" s="48" t="s">
        <v>58</v>
      </c>
      <c r="E210" s="37"/>
      <c r="F210" s="37"/>
      <c r="G210" s="37" t="e">
        <f t="shared" si="6"/>
        <v>#DIV/0!</v>
      </c>
    </row>
    <row r="211" spans="1:7" ht="15" hidden="1">
      <c r="A211" s="11"/>
      <c r="B211" s="11"/>
      <c r="C211" s="11" t="s">
        <v>53</v>
      </c>
      <c r="D211" s="48" t="s">
        <v>30</v>
      </c>
      <c r="E211" s="37"/>
      <c r="F211" s="37"/>
      <c r="G211" s="37" t="e">
        <f t="shared" si="6"/>
        <v>#DIV/0!</v>
      </c>
    </row>
    <row r="212" spans="1:7" ht="45" hidden="1">
      <c r="A212" s="15"/>
      <c r="B212" s="16"/>
      <c r="C212" s="15"/>
      <c r="D212" s="48" t="s">
        <v>60</v>
      </c>
      <c r="E212" s="37"/>
      <c r="F212" s="37"/>
      <c r="G212" s="37" t="e">
        <f t="shared" si="6"/>
        <v>#DIV/0!</v>
      </c>
    </row>
    <row r="213" spans="1:7" ht="15" hidden="1">
      <c r="A213" s="15"/>
      <c r="B213" s="16"/>
      <c r="C213" s="11" t="s">
        <v>53</v>
      </c>
      <c r="D213" s="48" t="s">
        <v>30</v>
      </c>
      <c r="E213" s="37"/>
      <c r="F213" s="37"/>
      <c r="G213" s="37" t="e">
        <f t="shared" si="6"/>
        <v>#DIV/0!</v>
      </c>
    </row>
    <row r="214" spans="1:7" ht="45" hidden="1">
      <c r="A214" s="11"/>
      <c r="B214" s="10"/>
      <c r="C214" s="11"/>
      <c r="D214" s="48" t="s">
        <v>28</v>
      </c>
      <c r="E214" s="37"/>
      <c r="F214" s="37"/>
      <c r="G214" s="37" t="e">
        <f t="shared" si="6"/>
        <v>#DIV/0!</v>
      </c>
    </row>
    <row r="215" spans="1:7" ht="30" hidden="1">
      <c r="A215" s="11"/>
      <c r="B215" s="10"/>
      <c r="C215" s="11">
        <v>200</v>
      </c>
      <c r="D215" s="48" t="s">
        <v>24</v>
      </c>
      <c r="E215" s="37"/>
      <c r="F215" s="37"/>
      <c r="G215" s="37" t="e">
        <f t="shared" si="6"/>
        <v>#DIV/0!</v>
      </c>
    </row>
    <row r="216" spans="1:7" ht="30" hidden="1">
      <c r="A216" s="11"/>
      <c r="B216" s="10"/>
      <c r="C216" s="11">
        <v>240</v>
      </c>
      <c r="D216" s="48" t="s">
        <v>25</v>
      </c>
      <c r="E216" s="37"/>
      <c r="F216" s="37"/>
      <c r="G216" s="37" t="e">
        <f t="shared" si="6"/>
        <v>#DIV/0!</v>
      </c>
    </row>
    <row r="217" spans="1:7" ht="4.5" customHeight="1" hidden="1">
      <c r="A217" s="11"/>
      <c r="B217" s="17"/>
      <c r="C217" s="11"/>
      <c r="D217" s="48" t="s">
        <v>51</v>
      </c>
      <c r="E217" s="37"/>
      <c r="F217" s="37"/>
      <c r="G217" s="37" t="e">
        <f t="shared" si="6"/>
        <v>#DIV/0!</v>
      </c>
    </row>
    <row r="218" spans="1:7" ht="30" hidden="1">
      <c r="A218" s="11"/>
      <c r="B218" s="10"/>
      <c r="C218" s="11">
        <v>200</v>
      </c>
      <c r="D218" s="48" t="s">
        <v>24</v>
      </c>
      <c r="E218" s="37"/>
      <c r="F218" s="37"/>
      <c r="G218" s="37" t="e">
        <f t="shared" si="6"/>
        <v>#DIV/0!</v>
      </c>
    </row>
    <row r="219" spans="1:7" ht="30" hidden="1">
      <c r="A219" s="11"/>
      <c r="B219" s="10"/>
      <c r="C219" s="11">
        <v>240</v>
      </c>
      <c r="D219" s="48" t="s">
        <v>25</v>
      </c>
      <c r="E219" s="64"/>
      <c r="F219" s="64"/>
      <c r="G219" s="37" t="e">
        <f t="shared" si="6"/>
        <v>#DIV/0!</v>
      </c>
    </row>
    <row r="220" spans="1:7" ht="30" hidden="1">
      <c r="A220" s="26"/>
      <c r="B220" s="26"/>
      <c r="C220" s="26"/>
      <c r="D220" s="63" t="s">
        <v>61</v>
      </c>
      <c r="E220" s="37"/>
      <c r="F220" s="37"/>
      <c r="G220" s="37" t="e">
        <f t="shared" si="6"/>
        <v>#DIV/0!</v>
      </c>
    </row>
    <row r="221" spans="1:7" ht="14.25" customHeight="1" hidden="1">
      <c r="A221" s="12"/>
      <c r="B221" s="12"/>
      <c r="C221" s="12" t="s">
        <v>62</v>
      </c>
      <c r="D221" s="55" t="s">
        <v>23</v>
      </c>
      <c r="E221" s="37"/>
      <c r="F221" s="37"/>
      <c r="G221" s="37" t="e">
        <f t="shared" si="6"/>
        <v>#DIV/0!</v>
      </c>
    </row>
    <row r="222" spans="1:7" ht="28.5" customHeight="1">
      <c r="A222" s="11"/>
      <c r="B222" s="11" t="s">
        <v>170</v>
      </c>
      <c r="C222" s="11"/>
      <c r="D222" s="48" t="s">
        <v>38</v>
      </c>
      <c r="E222" s="37">
        <f>E223</f>
        <v>81.5</v>
      </c>
      <c r="F222" s="37">
        <f>F223</f>
        <v>81.5</v>
      </c>
      <c r="G222" s="37">
        <f t="shared" si="6"/>
        <v>100</v>
      </c>
    </row>
    <row r="223" spans="1:7" ht="72" customHeight="1">
      <c r="A223" s="11"/>
      <c r="B223" s="11"/>
      <c r="C223" s="11">
        <v>100</v>
      </c>
      <c r="D223" s="48" t="s">
        <v>18</v>
      </c>
      <c r="E223" s="37">
        <v>81.5</v>
      </c>
      <c r="F223" s="37">
        <v>81.5</v>
      </c>
      <c r="G223" s="37">
        <f t="shared" si="6"/>
        <v>100</v>
      </c>
    </row>
    <row r="224" spans="1:7" ht="42.75" customHeight="1">
      <c r="A224" s="12"/>
      <c r="B224" s="12" t="s">
        <v>143</v>
      </c>
      <c r="C224" s="12"/>
      <c r="D224" s="55" t="s">
        <v>9</v>
      </c>
      <c r="E224" s="37">
        <f>E225</f>
        <v>59.7</v>
      </c>
      <c r="F224" s="37">
        <f>F225</f>
        <v>59.7</v>
      </c>
      <c r="G224" s="37">
        <f t="shared" si="6"/>
        <v>100</v>
      </c>
    </row>
    <row r="225" spans="1:7" ht="14.25" customHeight="1">
      <c r="A225" s="12"/>
      <c r="B225" s="12"/>
      <c r="C225" s="12" t="s">
        <v>53</v>
      </c>
      <c r="D225" s="55" t="s">
        <v>34</v>
      </c>
      <c r="E225" s="37">
        <v>59.7</v>
      </c>
      <c r="F225" s="37">
        <v>59.7</v>
      </c>
      <c r="G225" s="37">
        <f t="shared" si="6"/>
        <v>100</v>
      </c>
    </row>
    <row r="226" spans="1:7" ht="42.75" customHeight="1">
      <c r="A226" s="12"/>
      <c r="B226" s="12" t="s">
        <v>146</v>
      </c>
      <c r="C226" s="12"/>
      <c r="D226" s="67" t="s">
        <v>104</v>
      </c>
      <c r="E226" s="37">
        <f>E227</f>
        <v>73.3</v>
      </c>
      <c r="F226" s="37">
        <f>F227</f>
        <v>73.3</v>
      </c>
      <c r="G226" s="37">
        <f t="shared" si="6"/>
        <v>100</v>
      </c>
    </row>
    <row r="227" spans="1:7" ht="14.25" customHeight="1">
      <c r="A227" s="12"/>
      <c r="B227" s="12"/>
      <c r="C227" s="12" t="s">
        <v>53</v>
      </c>
      <c r="D227" s="55" t="s">
        <v>34</v>
      </c>
      <c r="E227" s="37">
        <v>73.3</v>
      </c>
      <c r="F227" s="37">
        <v>73.3</v>
      </c>
      <c r="G227" s="37">
        <f t="shared" si="6"/>
        <v>100</v>
      </c>
    </row>
    <row r="228" spans="1:7" ht="42.75" customHeight="1" hidden="1">
      <c r="A228" s="12"/>
      <c r="B228" s="12" t="s">
        <v>144</v>
      </c>
      <c r="C228" s="12"/>
      <c r="D228" s="55" t="s">
        <v>103</v>
      </c>
      <c r="E228" s="37">
        <f>E229</f>
        <v>0</v>
      </c>
      <c r="F228" s="37">
        <f>F229</f>
        <v>0</v>
      </c>
      <c r="G228" s="37" t="e">
        <f t="shared" si="6"/>
        <v>#DIV/0!</v>
      </c>
    </row>
    <row r="229" spans="1:7" ht="14.25" customHeight="1" hidden="1">
      <c r="A229" s="12"/>
      <c r="B229" s="12"/>
      <c r="C229" s="12" t="s">
        <v>53</v>
      </c>
      <c r="D229" s="55" t="s">
        <v>34</v>
      </c>
      <c r="E229" s="37">
        <v>0</v>
      </c>
      <c r="F229" s="37">
        <v>0</v>
      </c>
      <c r="G229" s="37" t="e">
        <f t="shared" si="6"/>
        <v>#DIV/0!</v>
      </c>
    </row>
    <row r="230" spans="1:7" ht="63" customHeight="1" hidden="1">
      <c r="A230" s="12"/>
      <c r="B230" s="24"/>
      <c r="C230" s="24"/>
      <c r="D230" s="55" t="s">
        <v>79</v>
      </c>
      <c r="E230" s="37">
        <f aca="true" t="shared" si="7" ref="E230:G231">E231</f>
        <v>0</v>
      </c>
      <c r="F230" s="37">
        <f t="shared" si="7"/>
        <v>0</v>
      </c>
      <c r="G230" s="37">
        <f t="shared" si="7"/>
        <v>0</v>
      </c>
    </row>
    <row r="231" spans="1:7" ht="28.5" customHeight="1" hidden="1">
      <c r="A231" s="14"/>
      <c r="B231" s="11" t="s">
        <v>168</v>
      </c>
      <c r="C231" s="11"/>
      <c r="D231" s="62" t="s">
        <v>35</v>
      </c>
      <c r="E231" s="37">
        <f t="shared" si="7"/>
        <v>0</v>
      </c>
      <c r="F231" s="37">
        <f t="shared" si="7"/>
        <v>0</v>
      </c>
      <c r="G231" s="37">
        <f t="shared" si="7"/>
        <v>0</v>
      </c>
    </row>
    <row r="232" spans="1:7" ht="28.5" customHeight="1" hidden="1">
      <c r="A232" s="11"/>
      <c r="B232" s="11"/>
      <c r="C232" s="11">
        <v>200</v>
      </c>
      <c r="D232" s="57" t="s">
        <v>17</v>
      </c>
      <c r="E232" s="37">
        <v>0</v>
      </c>
      <c r="F232" s="37">
        <v>0</v>
      </c>
      <c r="G232" s="37">
        <v>0</v>
      </c>
    </row>
    <row r="233" spans="1:7" ht="28.5" customHeight="1" hidden="1">
      <c r="A233" s="11"/>
      <c r="B233" s="11" t="s">
        <v>170</v>
      </c>
      <c r="C233" s="11"/>
      <c r="D233" s="48" t="s">
        <v>38</v>
      </c>
      <c r="E233" s="37">
        <f>E234</f>
        <v>0</v>
      </c>
      <c r="F233" s="37">
        <f>F234</f>
        <v>0</v>
      </c>
      <c r="G233" s="37">
        <f>G234</f>
        <v>0</v>
      </c>
    </row>
    <row r="234" spans="1:7" ht="73.5" customHeight="1" hidden="1">
      <c r="A234" s="11"/>
      <c r="B234" s="11"/>
      <c r="C234" s="11">
        <v>100</v>
      </c>
      <c r="D234" s="48" t="s">
        <v>39</v>
      </c>
      <c r="E234" s="37">
        <v>0</v>
      </c>
      <c r="F234" s="37">
        <v>0</v>
      </c>
      <c r="G234" s="37">
        <v>0</v>
      </c>
    </row>
    <row r="235" spans="1:7" ht="45.75" customHeight="1" hidden="1">
      <c r="A235" s="11"/>
      <c r="B235" s="11" t="s">
        <v>10</v>
      </c>
      <c r="C235" s="15"/>
      <c r="D235" s="57" t="s">
        <v>11</v>
      </c>
      <c r="E235" s="37">
        <f>E236</f>
        <v>0</v>
      </c>
      <c r="F235" s="37">
        <f>F236</f>
        <v>0</v>
      </c>
      <c r="G235" s="37">
        <f>G236</f>
        <v>0</v>
      </c>
    </row>
    <row r="236" spans="1:7" ht="33" customHeight="1" hidden="1">
      <c r="A236" s="11"/>
      <c r="B236" s="11"/>
      <c r="C236" s="15">
        <v>200</v>
      </c>
      <c r="D236" s="57" t="s">
        <v>17</v>
      </c>
      <c r="E236" s="37">
        <v>0</v>
      </c>
      <c r="F236" s="37">
        <v>0</v>
      </c>
      <c r="G236" s="37">
        <v>0</v>
      </c>
    </row>
    <row r="237" spans="1:7" ht="14.25" customHeight="1">
      <c r="A237" s="11"/>
      <c r="B237" s="27"/>
      <c r="C237" s="27"/>
      <c r="D237" s="46" t="s">
        <v>31</v>
      </c>
      <c r="E237" s="65">
        <f>E171+E157+E153+E142+E51+E16+E164</f>
        <v>11513.100000000002</v>
      </c>
      <c r="F237" s="65">
        <f>F171+F157+F153+F142+F51+F16+F164</f>
        <v>11413.100000000002</v>
      </c>
      <c r="G237" s="65">
        <f>F237*100/E237</f>
        <v>99.13142420373315</v>
      </c>
    </row>
    <row r="241" spans="5:7" ht="15">
      <c r="E241" s="23"/>
      <c r="F241" s="23"/>
      <c r="G241" s="23"/>
    </row>
    <row r="242" spans="5:7" ht="15">
      <c r="E242" s="23"/>
      <c r="F242" s="23"/>
      <c r="G242" s="23"/>
    </row>
  </sheetData>
  <sheetProtection/>
  <mergeCells count="10">
    <mergeCell ref="F12:F15"/>
    <mergeCell ref="G12:G15"/>
    <mergeCell ref="D4:E4"/>
    <mergeCell ref="E12:E15"/>
    <mergeCell ref="A9:D9"/>
    <mergeCell ref="A12:A15"/>
    <mergeCell ref="B12:B15"/>
    <mergeCell ref="C12:C15"/>
    <mergeCell ref="D12:D15"/>
    <mergeCell ref="A7:E8"/>
  </mergeCells>
  <printOptions/>
  <pageMargins left="0.5905511811023623" right="0.3937007874015748" top="0.5905511811023623" bottom="0.5905511811023623" header="0" footer="0"/>
  <pageSetup fitToHeight="3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Главный бухгалтер</cp:lastModifiedBy>
  <cp:lastPrinted>2019-06-24T07:01:43Z</cp:lastPrinted>
  <dcterms:created xsi:type="dcterms:W3CDTF">2007-11-14T05:01:51Z</dcterms:created>
  <dcterms:modified xsi:type="dcterms:W3CDTF">2019-06-24T07:01:48Z</dcterms:modified>
  <cp:category/>
  <cp:version/>
  <cp:contentType/>
  <cp:contentStatus/>
</cp:coreProperties>
</file>