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22" firstSheet="9" activeTab="17"/>
  </bookViews>
  <sheets>
    <sheet name="Норматив распределения прил-е 1" sheetId="1" r:id="rId1"/>
    <sheet name="прил-е 2" sheetId="2" r:id="rId2"/>
    <sheet name="прил-е 3" sheetId="3" r:id="rId3"/>
    <sheet name="прил-е 4" sheetId="4" r:id="rId4"/>
    <sheet name="доходы 2019" sheetId="5" r:id="rId5"/>
    <sheet name="расходы 2015" sheetId="6" state="hidden" r:id="rId6"/>
    <sheet name="доходы 2020-2021" sheetId="7" r:id="rId7"/>
    <sheet name="расходы 2019" sheetId="8" r:id="rId8"/>
    <sheet name="расходы 2020-2021" sheetId="9" r:id="rId9"/>
    <sheet name="Ведомственная на 2019" sheetId="10" r:id="rId10"/>
    <sheet name="Ведомственная на 2020-2021" sheetId="11" r:id="rId11"/>
    <sheet name="11" sheetId="12" r:id="rId12"/>
    <sheet name="Распред.дор.фонда 2020-2021" sheetId="13" r:id="rId13"/>
    <sheet name="прил-е 13" sheetId="14" r:id="rId14"/>
    <sheet name="прил-е 14" sheetId="15" r:id="rId15"/>
    <sheet name="прил-е 15" sheetId="16" r:id="rId16"/>
    <sheet name="прил-е 16" sheetId="17" r:id="rId17"/>
    <sheet name="прил-е 17" sheetId="18" r:id="rId18"/>
    <sheet name="прил-е 18" sheetId="19" r:id="rId19"/>
    <sheet name="прил-е 19" sheetId="20" r:id="rId20"/>
    <sheet name="прил-е 20" sheetId="21" r:id="rId21"/>
    <sheet name="прил-е 21" sheetId="22" r:id="rId22"/>
    <sheet name="прил-е 22" sheetId="23" r:id="rId23"/>
    <sheet name="Лист1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<sst xmlns="http://schemas.openxmlformats.org/spreadsheetml/2006/main" count="2050" uniqueCount="684">
  <si>
    <t>Приложение 21</t>
  </si>
  <si>
    <t>к решению Совета депутатов</t>
  </si>
  <si>
    <t>Висимского сельского поселения</t>
  </si>
  <si>
    <t>(тыс.руб.)</t>
  </si>
  <si>
    <t>№ п/п</t>
  </si>
  <si>
    <t>Муниципальные гарантии</t>
  </si>
  <si>
    <t>Наименование получателя</t>
  </si>
  <si>
    <t>ИТОГО</t>
  </si>
  <si>
    <t>1.</t>
  </si>
  <si>
    <t>Цели гарантирования</t>
  </si>
  <si>
    <t>Х</t>
  </si>
  <si>
    <t>2.</t>
  </si>
  <si>
    <t>Объем муниципального долга Висимского сельского поселения в соответствии с договорами о предоставлении муниципальных гарантий Висимского сельского поселения</t>
  </si>
  <si>
    <t>2.1.</t>
  </si>
  <si>
    <t>Остаток задолженности по предоставленным муниципальным гарантиям Висимского сельского поселения в прошлые годы</t>
  </si>
  <si>
    <t>2.2.</t>
  </si>
  <si>
    <t xml:space="preserve">Предоставление муниципальных гарантий Висимского сельского поселения в очередном финансовом году </t>
  </si>
  <si>
    <t>2.3.</t>
  </si>
  <si>
    <t>Возникновение обязательств в очередном финансовом году в соответствии с договорами о предоставлении муниципальных гарантий Висимского сельского поселения</t>
  </si>
  <si>
    <t>2.4.</t>
  </si>
  <si>
    <t>Исполнение принципалами обязательств в очередном финансовом году в соответствии с договорами о предоставлении муниципальных гарантий Висимского сельского поселения</t>
  </si>
  <si>
    <t>3.</t>
  </si>
  <si>
    <t>Объем бюджетных ассигнований, предусмотреный на исполнение гарантий по возможным гарантийным случаям</t>
  </si>
  <si>
    <t>4.</t>
  </si>
  <si>
    <t>Право регрессного требования</t>
  </si>
  <si>
    <t>Приложение 22</t>
  </si>
  <si>
    <t>тыс.руб.</t>
  </si>
  <si>
    <t>по состоянию на 01.01.2009</t>
  </si>
  <si>
    <t>Предоставление муниципальных гарантий Висимского сельского поселения в очередном финансовом году</t>
  </si>
  <si>
    <t>Код администратора</t>
  </si>
  <si>
    <t>Код классификации источников финансирования дефицита</t>
  </si>
  <si>
    <t>Наименование администратора источников финансирования дефицита бюджета Висимского сельского поселения</t>
  </si>
  <si>
    <t xml:space="preserve">Сумма, 
тыс. рублей
</t>
  </si>
  <si>
    <t>01 00 00 00 00 0000 000</t>
  </si>
  <si>
    <t>ИСТОЧНИКИ ВНУТРЕННЕГО ФИНАНСИРОВАНИЯ ДЕФИЦИТА БЮДЖЕТА</t>
  </si>
  <si>
    <t>01 02 00 00 10 0000 710</t>
  </si>
  <si>
    <t>Получение кредитов от кредитных организаций бюджетом Висимского сельского поселения в валюте Российской Федерации</t>
  </si>
  <si>
    <t>01 02 00 00 10 0000 810</t>
  </si>
  <si>
    <t>Погашение бюджетом Висимского сельского поселения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</si>
  <si>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</si>
  <si>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бюджетом Висимского сельского поселенияв валюте Российской Федерации</t>
  </si>
  <si>
    <t>01 03 01 00 10 0000 810</t>
  </si>
  <si>
    <t>Погашение бюджетом Висимского сельского поселения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</si>
  <si>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</si>
  <si>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бюджета Висимского сельского поселения</t>
  </si>
  <si>
    <t>01 05 02 01 10 0000 610</t>
  </si>
  <si>
    <t>Уменьшение прочих остатков денежных средств бюджета Висимского сельского поселения</t>
  </si>
  <si>
    <t>Приложение 18</t>
  </si>
  <si>
    <t>тыс. рублей</t>
  </si>
  <si>
    <t>01 03 00 00 10 2100 710</t>
  </si>
  <si>
    <t>Приложение 1</t>
  </si>
  <si>
    <t>НОРМАТИВЫ</t>
  </si>
  <si>
    <t>распределения доходов в бюджет</t>
  </si>
  <si>
    <t xml:space="preserve">Висимского сельского поселения по отдельным видам доходов 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</si>
  <si>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</si>
  <si>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</si>
  <si>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</si>
  <si>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</si>
  <si>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</si>
  <si>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000 1 16 23051 10 0000 140</t>
  </si>
  <si>
    <t>000 1 17 01050 10 0000 180</t>
  </si>
  <si>
    <t>000 1 17 02020 10 0000 180</t>
  </si>
  <si>
    <t>000 1 17 05050 10 0000 180</t>
  </si>
  <si>
    <t>Приложение 5</t>
  </si>
  <si>
    <t>Доходы бюджета Висимского сельского поселения по кодам поступлений в бюджет</t>
  </si>
  <si>
    <t>(группам, подгруппам, статьям видов доходов, статьям классификации операций сектора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</si>
  <si>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</si>
  <si>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</si>
  <si>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</si>
  <si>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</si>
  <si>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</si>
  <si>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</si>
  <si>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</si>
  <si>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</si>
  <si>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</si>
  <si>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</si>
  <si>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</si>
  <si>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</si>
  <si>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</si>
  <si>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1 01 02030 01 0000 110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</si>
  <si>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</si>
  <si>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</si>
  <si>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</si>
  <si>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</si>
  <si>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</si>
  <si>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</si>
  <si>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</si>
  <si>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</si>
  <si>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</si>
  <si>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</si>
  <si>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</si>
  <si>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</si>
  <si>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</si>
  <si>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</si>
  <si>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</si>
  <si>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</si>
  <si>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</si>
  <si>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</si>
  <si>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 xml:space="preserve">Налог на имущество физических лиц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</si>
  <si>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</si>
  <si>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</si>
  <si>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</si>
  <si>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</si>
  <si>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</si>
  <si>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</si>
  <si>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</si>
  <si>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</si>
  <si>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</si>
  <si>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</si>
  <si>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</si>
  <si>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</si>
  <si>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</si>
  <si>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</si>
  <si>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</si>
  <si>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</si>
  <si>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</si>
  <si>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</si>
  <si>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</si>
  <si>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</si>
  <si>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</si>
  <si>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</si>
  <si>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</si>
  <si>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 xml:space="preserve">2 00 00000 00 0000 000 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</si>
  <si>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</si>
  <si>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</si>
  <si>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</si>
  <si>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</si>
  <si>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</si>
  <si>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</si>
  <si>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</si>
  <si>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</si>
  <si>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</si>
  <si>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</si>
  <si>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</si>
  <si>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</si>
  <si>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ВСЕГО ДОХОДОВ</t>
  </si>
  <si>
    <t>Приложение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</si>
  <si>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2015 год</t>
  </si>
  <si>
    <t>Целевая статья расходов</t>
  </si>
  <si>
    <t>Вид расходов</t>
  </si>
  <si>
    <t>Наименование расходов</t>
  </si>
  <si>
    <t>Сумма, тыс.рублей</t>
  </si>
  <si>
    <t>01 0 0000</t>
  </si>
  <si>
    <t>Муниципальная программа Висимского сельского поселения "Культура Висимского сельского поселения"</t>
  </si>
  <si>
    <t>01 0 2001</t>
  </si>
  <si>
    <t>Предоставление муниципальной услуги концертного обслуживания населения</t>
  </si>
  <si>
    <t>600</t>
  </si>
  <si>
    <t>Предоставление субсидий бюджетным, автономным учреждениям и иным некоммерческим организациям</t>
  </si>
  <si>
    <t>01 0 2002</t>
  </si>
  <si>
    <t>Участие творческих коллективов поселения в районных и краевых конкурсах</t>
  </si>
  <si>
    <t>01 0 2003</t>
  </si>
  <si>
    <t>Проведение мероприятий, посвященных календарным и юбилейным датам</t>
  </si>
  <si>
    <t>01 0 2004</t>
  </si>
  <si>
    <t>Проведение мероприятий, направленных на формирование имиджа профессии (профессиональные праздники, конкурсы)</t>
  </si>
  <si>
    <t>01 0 2005</t>
  </si>
  <si>
    <t>Проведение поселенческих фестивалей, конкурсов, выставок, мероприятий</t>
  </si>
  <si>
    <t>01 0 2006</t>
  </si>
  <si>
    <t>Проведение межпоселенческих мероприятий в сфере культуры и досуга</t>
  </si>
  <si>
    <t>01 0 2007</t>
  </si>
  <si>
    <t>Проведение новогодних мероприятий</t>
  </si>
  <si>
    <t>01 0 6315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</si>
  <si>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</si>
  <si>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02 0 0000</t>
  </si>
  <si>
    <t>Муниципальная программа Висимского сельского поселения "Развитие физической культуры и спорта на территории Висимского сельского поселения"</t>
  </si>
  <si>
    <t>02 0 2001</t>
  </si>
  <si>
    <t>Организация и проведение физкультурно-массовых мероприятий, спортивных соревнований, мероприятий</t>
  </si>
  <si>
    <t>02 0 2002</t>
  </si>
  <si>
    <t>Участие сборных команд, спортсменов Висимского сельского поселения в физкультурно-массовых мероприятиях и спортивных соревнованиях районного уровня</t>
  </si>
  <si>
    <t>03 0 0000</t>
  </si>
  <si>
    <t>Муниципальная программа Висимского сельского поселения "Инфраструктура Висимского сельского поселения"</t>
  </si>
  <si>
    <t>03 0 2001</t>
  </si>
  <si>
    <t>Содержание автомобильных дорог и инженерных сооружений на них в границах поселения</t>
  </si>
  <si>
    <t>200</t>
  </si>
  <si>
    <t>Закупка товаров, работ и услуг для государственных (муниципальных) нужд</t>
  </si>
  <si>
    <t>03 0 2002</t>
  </si>
  <si>
    <t>Ремонт автомобильных дорог и инженерных сооружений на них в границах поселения</t>
  </si>
  <si>
    <t>03 0 2003</t>
  </si>
  <si>
    <t>Установка дорожных знаков на автомобильных дорогах в границах поселения</t>
  </si>
  <si>
    <t>03 0 2004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</si>
  <si>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</si>
  <si>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03 0 2005</t>
  </si>
  <si>
    <t>Оплата уличного освещения в границах населенных пунктов поселения</t>
  </si>
  <si>
    <t>03 0 2006</t>
  </si>
  <si>
    <t>Мероприятия по содержанию сетей наружного освещения в границах поселения (ремонт сетей)</t>
  </si>
  <si>
    <t>03 0 2007</t>
  </si>
  <si>
    <t>Мероприятия по организации и содержанию мест захоронения</t>
  </si>
  <si>
    <t>03 0 2008</t>
  </si>
  <si>
    <t>Мероприятия по озеленению территории поселения</t>
  </si>
  <si>
    <t>03 0 2009</t>
  </si>
  <si>
    <t>Мероприятия по благоустройству поселения</t>
  </si>
  <si>
    <t>03 0 2010</t>
  </si>
  <si>
    <t>Мероприятия по организации сбора, вывоза бытовых отходов</t>
  </si>
  <si>
    <t>03 0 2011</t>
  </si>
  <si>
    <t>Ремонт сетей наружного освещения Висимского сельского поселения" в рамках приоритетного регионального проекта «Благоустройство»</t>
  </si>
  <si>
    <t>03 0 6201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</si>
  <si>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 (КБ)</t>
  </si>
  <si>
    <t>04 0 0000</t>
  </si>
  <si>
    <t>Муниципальная программа Висимского сельского поселения "Управление земельными ресурсами и имуществом Висимского сельского поселения"</t>
  </si>
  <si>
    <t>04 0 2001</t>
  </si>
  <si>
    <t>Содержание и обслуживание муниципального имущества Висимского сельского поселения</t>
  </si>
  <si>
    <t>04 0 2002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</si>
  <si>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</si>
  <si>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 xml:space="preserve"> </t>
  </si>
  <si>
    <t>04 0 2003</t>
  </si>
  <si>
    <t>Проведение технической инвентаризации объектов недвижимости, находящихся в собственности Перемского сельского поселения</t>
  </si>
  <si>
    <t>04 0 2004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</si>
  <si>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</si>
  <si>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04 0 2005</t>
  </si>
  <si>
    <t>Уплата налога на имущество организаций и земельного налога</t>
  </si>
  <si>
    <t>Иные бюджетные ассигнования</t>
  </si>
  <si>
    <t>05 0 0000</t>
  </si>
  <si>
    <t>Муниципальная программа Висимского сельского поселения "Обеспечение безопасности жизнедеятельности населения Висимского сельского поселения"</t>
  </si>
  <si>
    <t>05 0 2001</t>
  </si>
  <si>
    <t>Мероприятия по обеспечению первичных мер пожарной безопасности в границах населенных пунктов поселения</t>
  </si>
  <si>
    <t>05 0 2002</t>
  </si>
  <si>
    <t>Мероприятия по защите населения и территории от чрезвычайных ситуаций</t>
  </si>
  <si>
    <t>05 0 2003</t>
  </si>
  <si>
    <t>Мероприятия по безопасности населения на водных объектах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</si>
  <si>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</si>
  <si>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500</t>
  </si>
  <si>
    <t>Межбюджетные трансферты</t>
  </si>
  <si>
    <t>06 0 0000</t>
  </si>
  <si>
    <t>Муниципальная программа Висимского сельского поселения "Совершенствование системы муниципального управления Висимского сельского поселения"</t>
  </si>
  <si>
    <t>06 0 2001</t>
  </si>
  <si>
    <t xml:space="preserve">Развитие информационно-коммуникационных систем </t>
  </si>
  <si>
    <t>06 0 2002</t>
  </si>
  <si>
    <t>Приобретение лицензий на программное обеспечение</t>
  </si>
  <si>
    <t>06 0 2003</t>
  </si>
  <si>
    <t>Мероприятия по повышению квалификации муниципальных служащих</t>
  </si>
  <si>
    <t>06 0 2004</t>
  </si>
  <si>
    <t>Прием и обслуживание официальных делегаций и отдельных лиц, организаций, проведением и участием в мероприятиях</t>
  </si>
  <si>
    <t>06 0 2005</t>
  </si>
  <si>
    <t>Информирование населения через средства массовой  информации,  рекламные и PR агентства, публикации нормативных  актов</t>
  </si>
  <si>
    <t>06 0 2006</t>
  </si>
  <si>
    <t>06 0 2007</t>
  </si>
  <si>
    <t>Пенсии за выслугу лет лицам, замещающим муниципальные должности, муниципальным служащим</t>
  </si>
  <si>
    <t>300</t>
  </si>
  <si>
    <t>Социальное обеспечение и иные выплаты населению</t>
  </si>
  <si>
    <t>07 0 0000</t>
  </si>
  <si>
    <t>Муниципальная программа Висимского сельского поселения "Управление муниципальными финансами Висимского сельского поселения"</t>
  </si>
  <si>
    <t>07 0 2001</t>
  </si>
  <si>
    <t>Исполнение обязательств по реструктурированной задолженности Висимского сельского поселения</t>
  </si>
  <si>
    <t>07 0 2002</t>
  </si>
  <si>
    <t>Управление Резервным фондом администрации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</si>
  <si>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</si>
  <si>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</si>
  <si>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90 0 0000</t>
  </si>
  <si>
    <t>Непрограммные направления деятельности</t>
  </si>
  <si>
    <t>91 0 0000</t>
  </si>
  <si>
    <t>Обеспечение деятельности органов местного самоуправления Висимского сельского поселения</t>
  </si>
  <si>
    <t>91 0 0001</t>
  </si>
  <si>
    <t>Глава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</si>
  <si>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</si>
  <si>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91 0 0002</t>
  </si>
  <si>
    <t>Депутаты представительного органа поселения</t>
  </si>
  <si>
    <t>91 0 0003</t>
  </si>
  <si>
    <t>Обеспечение выполнения функций органами местного  самоуправления</t>
  </si>
  <si>
    <t>92 0 0000</t>
  </si>
  <si>
    <t>Обеспечение деятельности органов местного самоуправления Висимского сельского поселения на исполнение государственных полномочий</t>
  </si>
  <si>
    <t>92 0 6322</t>
  </si>
  <si>
    <t>Составление протоколов об административных  правонарушениях</t>
  </si>
  <si>
    <t>92 0 5118</t>
  </si>
  <si>
    <t>Осуществление первичного воинского учета на территориях, где отсутствуют военные комиссариаты</t>
  </si>
  <si>
    <t>100</t>
  </si>
  <si>
    <t>93 0 0000</t>
  </si>
  <si>
    <t>Мероприятия, осуществляемые органами местного самоуправления Висимского сельского поселения, в рамках непрограммных направлений расходов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</si>
  <si>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2011-2015 годы.</t>
  </si>
  <si>
    <t>ВСЕГО</t>
  </si>
  <si>
    <t>Проведение мероприятий, посвещенных календарным и юбилейным датам</t>
  </si>
  <si>
    <t>Проведение технической инвентаризации объектов недвижимости, находящихся в собственности Висимского сельского поселения</t>
  </si>
  <si>
    <t>Муниципальная программа Висимского сельского поселения "Обеспечение безопасности жизнидеятельности населения Висимского сельского поселения"</t>
  </si>
  <si>
    <t>060 2001</t>
  </si>
  <si>
    <t>900 0000</t>
  </si>
  <si>
    <t>910 0000</t>
  </si>
  <si>
    <t>910 0001</t>
  </si>
  <si>
    <t>Ведомственная структура расходов  бюджета</t>
  </si>
  <si>
    <t>Вед</t>
  </si>
  <si>
    <t>Раздел, подраздел</t>
  </si>
  <si>
    <t>651</t>
  </si>
  <si>
    <t>МКУ "Совет депутатов Висимского сельского поселения"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</si>
  <si>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</si>
  <si>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</si>
  <si>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</si>
  <si>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</si>
  <si>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</si>
  <si>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800</t>
  </si>
  <si>
    <t>Уплата налогов, сборов и иных платежей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</si>
  <si>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</si>
  <si>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</si>
  <si>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240</t>
  </si>
  <si>
    <t>Иные закупки товаров, работ и услуг для обеспечения государственных (муниципальных) нужд</t>
  </si>
  <si>
    <t>650</t>
  </si>
  <si>
    <t>МКУ "Администрация Висимского сельского поселения"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</si>
  <si>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</si>
  <si>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</si>
  <si>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</si>
  <si>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</si>
  <si>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средства</t>
  </si>
  <si>
    <t>0113</t>
  </si>
  <si>
    <t>Другие общегосударственные вопросы</t>
  </si>
  <si>
    <t>850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</si>
  <si>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</si>
  <si>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</si>
  <si>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</si>
  <si>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</si>
  <si>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</si>
  <si>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</si>
  <si>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</si>
  <si>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</si>
  <si>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</si>
  <si>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</si>
  <si>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</si>
  <si>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</si>
  <si>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</si>
  <si>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</si>
  <si>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</si>
  <si>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</si>
  <si>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</si>
  <si>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</si>
  <si>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</si>
  <si>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</si>
  <si>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</si>
  <si>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</si>
  <si>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</si>
  <si>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</si>
  <si>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Субсидии бюджетным учреждениям</t>
  </si>
  <si>
    <t>СОЦИАЛЬНАЯ ПОЛИТИКА</t>
  </si>
  <si>
    <t>Пенсионное обеспечение</t>
  </si>
  <si>
    <t>Социальное обеспечение населения</t>
  </si>
  <si>
    <t>Приложение 2</t>
  </si>
  <si>
    <t>Код главного администратора</t>
  </si>
  <si>
    <t>Код классификации доходов</t>
  </si>
  <si>
    <t>Наименование главного администратора доходов</t>
  </si>
  <si>
    <t>Муниципальное казенное учреждение "Администрация Висимского сельского поселения"                                                                                                          ИНН 5914020489 КПП 591401001</t>
  </si>
  <si>
    <t>650 1 08 04020 01 1000 110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</si>
  <si>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</si>
  <si>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650 1 08 04020 01 4000 110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</si>
  <si>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</si>
  <si>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650 1 11 05025 10 0000 120</t>
  </si>
  <si>
    <t>650 1 11 05035 10 0000 120</t>
  </si>
  <si>
    <t>650 1 11 09035 10 0000 120</t>
  </si>
  <si>
    <t>650 1 11 09045 10 0000 120</t>
  </si>
  <si>
    <t>650 1 13 02995 10 0000 130</t>
  </si>
  <si>
    <t>650 1 14 02052 10 0000 410</t>
  </si>
  <si>
    <t>650 1 14 02052 10 0000 440</t>
  </si>
  <si>
    <t>650 1 14 02053 10 0000 410</t>
  </si>
  <si>
    <t>650 1 14 02053 10 0000 440</t>
  </si>
  <si>
    <t>650 1 14 06025 10 0000 430</t>
  </si>
  <si>
    <t>650 1 16 23051 10 0000 140</t>
  </si>
  <si>
    <t>650 1 16 23052 10 0000 140</t>
  </si>
  <si>
    <t>650 1 16 90050 10 0000 140</t>
  </si>
  <si>
    <t>650 1 17 01050 10 0000 180</t>
  </si>
  <si>
    <t>650 1 17 05050 10 0000 180</t>
  </si>
  <si>
    <t>Приложение 3</t>
  </si>
  <si>
    <t>Код классификации  источников внутреннего финансирования дефицита</t>
  </si>
  <si>
    <t>Получение кредитов от других бюджетов бюджетной системы Российской Федерации бюджетом Висимского сельского поселения в валюте Российской Федерации</t>
  </si>
  <si>
    <t>Увеличение прочих остатков денежных средств бюджетом Висимского сельского поселения</t>
  </si>
  <si>
    <t>Уменьшение прочих остатков денежных средств бюджетом Висимского сельского поселения</t>
  </si>
  <si>
    <t>Приложение 4</t>
  </si>
  <si>
    <t>Главные распорядители средств бюджета</t>
  </si>
  <si>
    <t>Код главы</t>
  </si>
  <si>
    <t>Муниципальное казенное учреждение "Совет депутатов Висимского сельского поселения"</t>
  </si>
  <si>
    <t>Муниципальное казенное учреждение "Администрация Висимского сельского поселения"</t>
  </si>
  <si>
    <t>Приложение 19</t>
  </si>
  <si>
    <t>Висисмкого сельского поселения</t>
  </si>
  <si>
    <t>ПРОГРАММА</t>
  </si>
  <si>
    <t xml:space="preserve">муниципальных внутренних заимствований </t>
  </si>
  <si>
    <t>Долговые обязательства Висимского сельского поселения</t>
  </si>
  <si>
    <t>Кредитные соглашения и договоры</t>
  </si>
  <si>
    <t>0,0</t>
  </si>
  <si>
    <t>Договоры и соглашения о получении Висимским сельским поселением бюджетных ссуд и бюджетных кредитов от бюджетов других уровней бюджетной системы РФ</t>
  </si>
  <si>
    <t>Кредиты кредитных организаций в валюте Российской Федерации</t>
  </si>
  <si>
    <t>Приложение 20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</si>
  <si>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</si>
  <si>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</si>
  <si>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</si>
  <si>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</si>
  <si>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-</t>
  </si>
  <si>
    <t>Приложение 15</t>
  </si>
  <si>
    <t>Наименование передаваемого полномочия</t>
  </si>
  <si>
    <t>Сумма, тыс.руб.</t>
  </si>
  <si>
    <t>Субсидии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</si>
  <si>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</si>
  <si>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Субвенции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</si>
  <si>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</si>
  <si>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Составление протоколов об административных правонарушениях</t>
  </si>
  <si>
    <t>Итого:</t>
  </si>
  <si>
    <t>Приложение 16</t>
  </si>
  <si>
    <t>Приложение 13</t>
  </si>
  <si>
    <t>Сумма расходов, тыс.руб.</t>
  </si>
  <si>
    <t>Межбюджетные трансферты, передаваемые в бюджет муниципального района на осуществление полномочий в области  градостроительной деятельности</t>
  </si>
  <si>
    <t>Межбюджетные трансферты, передаваемые в бюджет муниципального района для осуществления части полномочий в области земельного контроля за использованием земель, в границах сельских поселений</t>
  </si>
  <si>
    <t>Наименование муниципальной программы, направления расходов</t>
  </si>
  <si>
    <t>1.1.</t>
  </si>
  <si>
    <t>Строительство и реконструкция, в т.ч. проектирование муниципальных автомобильных дорог общего пользования местного значения дорог, мостов и других дорожных объектов и искусственных сооружений на них</t>
  </si>
  <si>
    <t>1.2.</t>
  </si>
  <si>
    <t>Выполнение работ по капитальному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</si>
  <si>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1.3.</t>
  </si>
  <si>
    <t>Выполнение работ по текущему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</si>
  <si>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1.4.</t>
  </si>
  <si>
    <t>Выполнение работ по содержанию автомобильных дорог общего пользования местного значения дорог, мостов и других дорожных объектов и искусственных сооружений на них</t>
  </si>
  <si>
    <t>Приложение 12</t>
  </si>
  <si>
    <t>Прочие межбюджетные трансферты, передаваемые бюджетам сельских поселений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</si>
  <si>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</si>
  <si>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</si>
  <si>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</si>
  <si>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</si>
  <si>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</si>
  <si>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</si>
  <si>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</si>
  <si>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</si>
  <si>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</si>
  <si>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 Краевые средства</t>
  </si>
  <si>
    <t>Дотации бюджетам сельских поселений на выравнивание бюджетной обеспеченности Средства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</si>
  <si>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</si>
  <si>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</si>
  <si>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</si>
  <si>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</si>
  <si>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</si>
  <si>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</si>
  <si>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</si>
  <si>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</si>
  <si>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</si>
  <si>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</si>
  <si>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</si>
  <si>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</si>
  <si>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</si>
  <si>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</si>
  <si>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</si>
  <si>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</si>
  <si>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</si>
  <si>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</si>
  <si>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</si>
  <si>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Доходы от продажи земельных участков, находящихся в собственности сельскихпоселений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</si>
  <si>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</si>
  <si>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</si>
  <si>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</si>
  <si>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</si>
  <si>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</si>
  <si>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</si>
  <si>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</si>
  <si>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</si>
  <si>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</si>
  <si>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</si>
  <si>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</si>
  <si>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Наименование главных администраторов  источников внутреннего финансирования дефицита бюджета Висимского сельского поселения</t>
  </si>
  <si>
    <t>650 1 16 33050 10 0000 140</t>
  </si>
  <si>
    <t>030 5390</t>
  </si>
  <si>
    <t>Финансовое обеспечение дорожной деятельности за счет средств федерального бюджета</t>
  </si>
  <si>
    <t>310</t>
  </si>
  <si>
    <t>Муниципальная программа "Инфраструктура Висимского сельского поселения"</t>
  </si>
  <si>
    <t>05 0 8320</t>
  </si>
  <si>
    <t>07 0 8321</t>
  </si>
  <si>
    <t>07 0 8322</t>
  </si>
  <si>
    <t>93 0 8323</t>
  </si>
  <si>
    <t>Средства поселения на уплату членских взносов в Совет муниципальных образований Пермского края</t>
  </si>
  <si>
    <t>Публичные нормативные социальные выплаты гражданам</t>
  </si>
  <si>
    <t>540</t>
  </si>
  <si>
    <t xml:space="preserve">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</si>
  <si>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650 1 11 05325 10 0000 120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</si>
  <si>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</si>
  <si>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650 1 14 06325 10 0000 430</t>
  </si>
  <si>
    <t>120</t>
  </si>
  <si>
    <t>№ 84 от 21.08.2015 г.</t>
  </si>
  <si>
    <t>1 05 02010 02 000 110</t>
  </si>
  <si>
    <t>01 0 00 00000</t>
  </si>
  <si>
    <t>01 0 01 00000</t>
  </si>
  <si>
    <t>Основное мероприятие "Организация показа концертов и концертных программ"</t>
  </si>
  <si>
    <t>01 0 01 00010</t>
  </si>
  <si>
    <t>610</t>
  </si>
  <si>
    <t>01 0 01 00020</t>
  </si>
  <si>
    <t>01 0 01 00030</t>
  </si>
  <si>
    <t>01 0 02 00000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</si>
  <si>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</si>
  <si>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</si>
  <si>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01 0 01 00040</t>
  </si>
  <si>
    <t xml:space="preserve">600 </t>
  </si>
  <si>
    <t>01 0 01 00050</t>
  </si>
  <si>
    <t>03 0 00 00000</t>
  </si>
  <si>
    <t>03 1 00 00000</t>
  </si>
  <si>
    <t>Подпрограмма "Дорожное хозяйство Висимского сельского поселения"</t>
  </si>
  <si>
    <t>03 1 01 00000</t>
  </si>
  <si>
    <t>Основное мероприятие "Содержание и ремонт автомобильных дорог и инженерных сооружений на них в границах Висимского сельского поселения"</t>
  </si>
  <si>
    <t>03 1 01 00010</t>
  </si>
  <si>
    <t>03 1 01 00020</t>
  </si>
  <si>
    <t>03 2 00 00000</t>
  </si>
  <si>
    <t>Подпрограмма "Водоснабжение Висимского сельского поселения"</t>
  </si>
  <si>
    <t>03 2 01 00000</t>
  </si>
  <si>
    <t>Основное мероприятие "Осуществление водоснабжения населения "</t>
  </si>
  <si>
    <t>03 3 00 00000</t>
  </si>
  <si>
    <t>03 3 01 00000</t>
  </si>
  <si>
    <t>03 3 02 00000</t>
  </si>
  <si>
    <t>Основное мероприятие "Организация освещения улиц поселения"</t>
  </si>
  <si>
    <t>03 3 01 00050</t>
  </si>
  <si>
    <t>03 3 02 00070</t>
  </si>
  <si>
    <t>04 0 00 00000</t>
  </si>
  <si>
    <t>Основное мероприятие "Организация мероприятий в сфере имущественных отношений"</t>
  </si>
  <si>
    <t>Основное мероприятие "Организация мероприятий в сфере земельных отношений"</t>
  </si>
  <si>
    <t>05 0 00 00000</t>
  </si>
  <si>
    <t>05 0 01 00000</t>
  </si>
  <si>
    <t>05 0 01 00010</t>
  </si>
  <si>
    <t>Основное мероприятие "Обеспечение пожарной безопасности и защита населения от чрезвычайных ситуаций"</t>
  </si>
  <si>
    <t>Обеспечение первичных мер пожарной безопасности в границах населенных пунктов поселения</t>
  </si>
  <si>
    <t>05 0 01 00020</t>
  </si>
  <si>
    <t>05 0 01 00030</t>
  </si>
  <si>
    <t>06 0 00 00000</t>
  </si>
  <si>
    <t>06 0 01 00000</t>
  </si>
  <si>
    <t>Основное мероприятие "Обеспечение благоприятных организационных и финансовых условий для повышения уровня профессионализма и компетентности служащих Висимского сельского поселения"</t>
  </si>
  <si>
    <t>06 0 01 00010</t>
  </si>
  <si>
    <t>06 0 01 00020</t>
  </si>
  <si>
    <t>06 0 01 00030</t>
  </si>
  <si>
    <t>07 0 00 00000</t>
  </si>
  <si>
    <t>07 0 01 00000</t>
  </si>
  <si>
    <t>07 0 01 00010</t>
  </si>
  <si>
    <t>07 0 02 00000</t>
  </si>
  <si>
    <t>07 0 03 00000</t>
  </si>
  <si>
    <t>07 0 03 83220</t>
  </si>
  <si>
    <t>90 0 00 00000</t>
  </si>
  <si>
    <t>91 0 00 00000</t>
  </si>
  <si>
    <t>91 0 00 00010</t>
  </si>
  <si>
    <t>91 0 00 00020</t>
  </si>
  <si>
    <t>92 0 00 00000</t>
  </si>
  <si>
    <t>92 0 00 51180</t>
  </si>
  <si>
    <t>93 0 00 00000</t>
  </si>
  <si>
    <t>Основное мероприятие "Улучшение состояния территории поселения"</t>
  </si>
  <si>
    <t>Основное мероприятие "Осуществление передачи части полномочий Висимского сельского поселения"</t>
  </si>
  <si>
    <t>Обеспечение выполнения функций органами местного самоуправления</t>
  </si>
  <si>
    <t>Основное мероприятие "Финансовое обеспечение непредвиденных расходов за счет средств Резервного фонда администрации Висимского сельского поселения"</t>
  </si>
  <si>
    <t>04 0 01 00000</t>
  </si>
  <si>
    <t>04 0 01 00010</t>
  </si>
  <si>
    <t>04 0 01 00020</t>
  </si>
  <si>
    <t>04 0 01 00030</t>
  </si>
  <si>
    <t>04 0 02 00000</t>
  </si>
  <si>
    <t>04 0 02 00050</t>
  </si>
  <si>
    <t>Основное мероприятие "Осуществление водоснабжения населения"</t>
  </si>
  <si>
    <t>Подпрограмма "Благоустройство территории Висимского сельского поселения"</t>
  </si>
  <si>
    <t>Основное мероприятие "Соблюдение  гарантий, предоставляемых муниципальным служащим, в части пенсионного обеспечения за выслугу лет"</t>
  </si>
  <si>
    <t>06 0 02 00000</t>
  </si>
  <si>
    <t>Приложение 6</t>
  </si>
  <si>
    <t>Основное мероприятие "Обеспечение Висимского сельского поселения услугами по организации досуга и услугами организаций культуры"</t>
  </si>
  <si>
    <t>Организация показа концертов и концертных программ</t>
  </si>
  <si>
    <t>Основное мероприятие "Выполнение работ по содержанию автомобильных дорог общего пользования местного значения и искусственных сооружений на них"</t>
  </si>
  <si>
    <t>Основное мероприятие "Обеспечение пожарной безопасности и защиты населения от чрезвычайных ситуаций"</t>
  </si>
  <si>
    <t>Межевание земельных участков, являющихся собственностью Висимского сельского поселения</t>
  </si>
  <si>
    <t>03 3 01 00040</t>
  </si>
  <si>
    <t>07 0 02 83210</t>
  </si>
  <si>
    <t>07 0 02 83220</t>
  </si>
  <si>
    <t>Иные 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</si>
  <si>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Иные 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</si>
  <si>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06 0 02 70050</t>
  </si>
  <si>
    <t>06 0 02 00050</t>
  </si>
  <si>
    <t>03 3 01 00080</t>
  </si>
  <si>
    <t>410</t>
  </si>
  <si>
    <t>Строительство уличных сетей наружного освещения</t>
  </si>
  <si>
    <t>400</t>
  </si>
  <si>
    <t>Бюджетные инвестиции</t>
  </si>
  <si>
    <t>04 0 01 00060</t>
  </si>
  <si>
    <t>Ремонт муниципального имущества Висимского сельского поселения (Ремонт здания клуба)</t>
  </si>
  <si>
    <t>Субвенции бюджетам  на осуществление первичного воинского учета на территориях, где отсутствуют военные комиссариаты</t>
  </si>
  <si>
    <t>Изготовление технического паспорта</t>
  </si>
  <si>
    <t>Ликвидация несанкционированных свалок</t>
  </si>
  <si>
    <t>Объем бюджетных ассигнований на 2019 год</t>
  </si>
  <si>
    <t>Иные межбюджетные трансферты, передаваемые в бюджет муниципального района из бюджетов поселений учавствующих в реализации программы "Устойчивое развитие сельских территорий" на 2014-2017 годы</t>
  </si>
  <si>
    <t>2 02 30024 00 0000 151</t>
  </si>
  <si>
    <t>2 02 20000 00 0000 151</t>
  </si>
  <si>
    <t>2 02 29999 00 0000 151</t>
  </si>
  <si>
    <t>2 02 29999 10 0000 151</t>
  </si>
  <si>
    <t>01 0 01 00060</t>
  </si>
  <si>
    <t>Проведение мероприятий по развитию библиотечного дела (проведение литературных вечеров)</t>
  </si>
  <si>
    <t>93 0 00 83234</t>
  </si>
  <si>
    <t>Иные межбюджетные трансферты, передаваемые в бюджет муниципального района из бюджетов поселений участвующих в реализации программы "Устойчивое развитие сельских территорий" на 2015-2020 годы.</t>
  </si>
  <si>
    <t>04 0 02 00060</t>
  </si>
  <si>
    <t xml:space="preserve">Ремонт муниципального имущества </t>
  </si>
  <si>
    <t>Капитальные вложения в объекты государственной (муниципальной) власти</t>
  </si>
  <si>
    <t>Утверждено на 2018 год</t>
  </si>
  <si>
    <t>2020 год</t>
  </si>
  <si>
    <t>Ремонт муниципального имущества</t>
  </si>
  <si>
    <t>07 0 02 0000</t>
  </si>
  <si>
    <t>Основное мероприятие "Осуществление передачи части полномочий Выисимского сельского поселения"</t>
  </si>
  <si>
    <t>Иные межбюджетные трансферты , передаваемые в бюджет муниципального района на осуществление полномочий по кассовому обслуживанию муниципальных учреждений поселения</t>
  </si>
  <si>
    <t>Иные межбюджетные трансферты , передаваемые в бюджет муниципального района на осуществление полномочий в области финансового (финансово0бюджетного) надзора</t>
  </si>
  <si>
    <t xml:space="preserve">Ремонт муниципального имущества Висимского сельского поселения </t>
  </si>
  <si>
    <t>Объем бюджетных ассигнований на 2020 год</t>
  </si>
  <si>
    <t>Капитальные вложения в объекты государственной (муниципальной власти)</t>
  </si>
  <si>
    <t>Проведение  мероприятий по развитию библиотечного дела ( проведение литературных вечеров)</t>
  </si>
  <si>
    <t>по состоянию на 01.01.2020</t>
  </si>
  <si>
    <t>задолженность на 01.01.2020</t>
  </si>
  <si>
    <t>Проведение выборов</t>
  </si>
  <si>
    <t>МКУ "Совет Депутатов Висимского сельского поселения"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</si>
  <si>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</si>
  <si>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</si>
  <si>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93 0 00 00020</t>
  </si>
  <si>
    <t>853</t>
  </si>
  <si>
    <t>Уплата членских взносов</t>
  </si>
  <si>
    <t>92 0 00 2П040</t>
  </si>
  <si>
    <t xml:space="preserve">Муниципальная программа Висимского сельского поселения "Совершенствование системы муниципального управления Висимского сельского поселения </t>
  </si>
  <si>
    <t>Основное мероприятие "Обеспечение благоприятых организационных и финансовых условий для повышения уровня профессионализма  и компетентности служащих Висимского сельского поселения"</t>
  </si>
  <si>
    <t>01 0 02 2С180</t>
  </si>
  <si>
    <t>Муниципальная программа Висимского сельского поселения "Совершенствование системы муниципального управления  Висимского сельского поселения"</t>
  </si>
  <si>
    <t>Основное мероприятие " Обеспечение благоприятных организационных и финансовых условий для повышения уровня профессионализма  и компетентности служащих Висимского сельского поселения"</t>
  </si>
  <si>
    <t>93 0 00 83235</t>
  </si>
  <si>
    <t>Иные межбюджетные трансферты, передаваемые в бюджет муниципального рацйона в части полномочий по решению вопросов местного значения в сфере дорожной деятельности по проведению ремонта автомобильной дороги по ул.Лесная в п.Нижний Лух Висимского поселения Добрянского района.</t>
  </si>
  <si>
    <t>01 05 02 01 10 0000 000</t>
  </si>
  <si>
    <t>Изменение остатков средств на счетах по учету средств бюджета</t>
  </si>
  <si>
    <t>93 0 00 SТ040</t>
  </si>
  <si>
    <t>Проектирование, стороительство(реконструкция),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</si>
  <si>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на 2019 год и на плановый период 2020-2021годов</t>
  </si>
  <si>
    <t>Главные администраторы доходов бюджета Висимского сельского поселения на 2019год</t>
  </si>
  <si>
    <t>Главные администраторы источников финансирования дефицита бюджета Висимского сельского поселения на 2019 год</t>
  </si>
  <si>
    <t>Висимского сельского поселения на 2019 год</t>
  </si>
  <si>
    <r>
      <t>Прочие субсидии бюджетам сельских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поселений</t>
    </r>
  </si>
  <si>
    <t>государственного управления, относящихся к доходам бюджета) на 2019 год</t>
  </si>
  <si>
    <t>1 05 02010 02 0000 110</t>
  </si>
  <si>
    <t>государственного управления, относящихся к доходам бюджета) на 2020-2021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</si>
  <si>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2020-2021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</si>
  <si>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Висимского сельского поселения на 2019 год</t>
  </si>
  <si>
    <t>на 2019 год</t>
  </si>
  <si>
    <t>на 2020-2021 годы</t>
  </si>
  <si>
    <t>Объем бюджетных ассигнований на 2021 год</t>
  </si>
  <si>
    <t>03 2 01 00030</t>
  </si>
  <si>
    <t>Содержание и ремонт систем водоснабжения (артезианских скважин, водонапорных башен и сетей водоснабжения в границах поселения)</t>
  </si>
  <si>
    <t>03 3 02 SP050</t>
  </si>
  <si>
    <t>Софинансирование мероприятий по реализации социально-значимых проектов ТОС "Здоровым быть здорово" с.Висим</t>
  </si>
  <si>
    <t>Софинансирование мероприятий по реализации социально-значимых проектов ТОС "Для здоровья важен спорт"</t>
  </si>
  <si>
    <t>03 3 02 SР110</t>
  </si>
  <si>
    <t>03 3 02 SР060</t>
  </si>
  <si>
    <t>03 3 02 SP060</t>
  </si>
  <si>
    <t xml:space="preserve">Утверждено на 2020год </t>
  </si>
  <si>
    <t xml:space="preserve">Утверждено на 2021 год </t>
  </si>
  <si>
    <t>2021 год</t>
  </si>
  <si>
    <t>Распределение средств дорожного фонда
Висимского сельского поселения на 2020-2021 годы</t>
  </si>
  <si>
    <t xml:space="preserve"> Межбюджетные трансферты передаваемые из бюджета Висимского сельского поселения Добрянскому муниципальному району на выполнение переданных полномочий поселения в 2019 году</t>
  </si>
  <si>
    <t xml:space="preserve"> Сумма, тыс. рублей</t>
  </si>
  <si>
    <t xml:space="preserve"> Межбюджетные трансферты передаваемые из бюджета Висимского сельского поселения  Добрянскому муниципальному району на выполнение переданных полномочий поселения на 2020-2021 годы</t>
  </si>
  <si>
    <t>Трансферты, передаваемые из бюджета Пермского края в бюджет Висимского сельского поселения на выполнение отдельных государственных полномочий на 2019 год</t>
  </si>
  <si>
    <t>Трансферты, передаваемые из бюджета Пермского края в бюджет Висимского сельского поселения на выполнение отдельных государственных полномочий на 2020-2021 годы</t>
  </si>
  <si>
    <t>Источники финансирования дефицита бюджета Висимского сельского поселения на 2019 год</t>
  </si>
  <si>
    <t>Приложение 11</t>
  </si>
  <si>
    <t>Приложение 10</t>
  </si>
  <si>
    <t>Приложение 9</t>
  </si>
  <si>
    <t>Приложение 8</t>
  </si>
  <si>
    <t>Приложение 17</t>
  </si>
  <si>
    <t>Источники финансирования дефицита бюджета Висимского сельского поселения на 2020-2021 годы</t>
  </si>
  <si>
    <t>задолженность на 01.01.2018</t>
  </si>
  <si>
    <t>привлечение средств в 2018 году</t>
  </si>
  <si>
    <t>погашение основной суммы задолженности в 2018 году</t>
  </si>
  <si>
    <t>Висимского сельского поселения на 2020-2021 годы</t>
  </si>
  <si>
    <t>задолженность на 01.01.2021</t>
  </si>
  <si>
    <t>Программа муниципальных гарантий Висимского сельского поселения на 2019 год</t>
  </si>
  <si>
    <t>Программа муниципальных гарантий Висимского сельского поселения на 2020-2021 годы</t>
  </si>
  <si>
    <t>по состоянию на 01.01.2021</t>
  </si>
  <si>
    <t>Приложение 14</t>
  </si>
  <si>
    <t>Распределение средств дорожного фонда
Висимского сельского поселения на 2019 год</t>
  </si>
  <si>
    <t>650 2 02 15001 10 0000 150</t>
  </si>
  <si>
    <t>650 2 02 27112 10 0000 150</t>
  </si>
  <si>
    <t>650 2 02 20216 10 0000 150</t>
  </si>
  <si>
    <t>650 2 02 29999 10 0000 150</t>
  </si>
  <si>
    <t>650 2 02 35118 10 0000 150</t>
  </si>
  <si>
    <t>650 2 02 30024 10 0000 150</t>
  </si>
  <si>
    <t>650 2 02 39999 10 0000 150</t>
  </si>
  <si>
    <t>650 2 02 40014 10 0000 150</t>
  </si>
  <si>
    <t>650 2 02 49999 10 0000 150</t>
  </si>
  <si>
    <t>650 2 07 05030 10 0000 150</t>
  </si>
  <si>
    <t>650 2 08 05000 10 0000 150</t>
  </si>
  <si>
    <t>650 2 18 60010 10 0000 150</t>
  </si>
  <si>
    <t>650 2 18 05010 10 0000 150</t>
  </si>
  <si>
    <t>650 2 19 60010 10 0000 150</t>
  </si>
  <si>
    <t>2 02 49999 10 0000 150</t>
  </si>
  <si>
    <t>2 02 40000 10 0000 150</t>
  </si>
  <si>
    <t>2 02 30024 10 0000 150</t>
  </si>
  <si>
    <t>2 02 30024 00 0000 150</t>
  </si>
  <si>
    <t>2 02 35118 00 0000 150</t>
  </si>
  <si>
    <t>2 02 30000 00 0000 150</t>
  </si>
  <si>
    <t>2 02 15001 10 0000 150</t>
  </si>
  <si>
    <t>2 02 15001 00 0000 150</t>
  </si>
  <si>
    <t>2 02 10000 00 0000 150</t>
  </si>
  <si>
    <t xml:space="preserve">к  решению Совета депутатов </t>
  </si>
  <si>
    <t>№ 25 от 27.12.2018г.</t>
  </si>
  <si>
    <t xml:space="preserve">к решению Совета депутатов </t>
  </si>
  <si>
    <t>№ 25 от 27.12.2018</t>
  </si>
  <si>
    <t>Решению Совета депутатов</t>
  </si>
  <si>
    <t>к  решению Совета депутатов</t>
  </si>
  <si>
    <t>№ 25 от 27.12.2018 г.</t>
  </si>
  <si>
    <t>к решения Совета депутатов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</si>
</sst>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0.000"/>
    <numFmt numFmtId="185" formatCode="[$-FC19]d\ mmmm\ yyyy\ &quot;г.&quot;"/>
  </numFmts>
  <fonts count="7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name val="Arial Cyr"/>
      <family val="2"/>
    </font>
    <font>
      <sz val="12"/>
      <name val="Arial Cyr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Arial Cyr"/>
      <family val="2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2"/>
    </font>
    <font>
      <b/>
      <i/>
      <sz val="11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sz val="11"/>
      <color indexed="60"/>
      <name val="Times New Roman"/>
      <family val="1"/>
    </font>
    <font>
      <sz val="12"/>
      <color indexed="10"/>
      <name val="Arial Cyr"/>
      <family val="2"/>
    </font>
    <font>
      <sz val="14"/>
      <color indexed="10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2"/>
    </font>
    <font>
      <sz val="12"/>
      <color rgb="FFFF0000"/>
      <name val="Times New Roman"/>
      <family val="1"/>
    </font>
    <font>
      <sz val="10"/>
      <color rgb="FFC00000"/>
      <name val="Arial Cyr"/>
      <family val="2"/>
    </font>
    <font>
      <sz val="11"/>
      <color rgb="FFC00000"/>
      <name val="Times New Roman"/>
      <family val="1"/>
    </font>
    <font>
      <sz val="12"/>
      <color rgb="FFFF0000"/>
      <name val="Arial Cyr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23" borderId="0">
      <alignment/>
      <protection/>
    </xf>
    <xf numFmtId="0" fontId="6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83">
    <xf numFmtId="0" fontId="0" fillId="0" borderId="0" xfId="0" applyAlignment="1">
      <alignment/>
    </xf>
    <xf numFmtId="3" fontId="20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horizontal="right"/>
    </xf>
    <xf numFmtId="3" fontId="21" fillId="0" borderId="0" xfId="0" applyNumberFormat="1" applyFont="1" applyAlignment="1">
      <alignment horizontal="center" vertical="top" wrapText="1"/>
    </xf>
    <xf numFmtId="3" fontId="20" fillId="0" borderId="10" xfId="0" applyNumberFormat="1" applyFont="1" applyBorder="1" applyAlignment="1">
      <alignment horizontal="right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22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left" vertical="top" wrapText="1"/>
    </xf>
    <xf numFmtId="172" fontId="20" fillId="0" borderId="11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center" wrapText="1"/>
    </xf>
    <xf numFmtId="172" fontId="20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left" vertical="top" wrapText="1" shrinkToFit="1"/>
    </xf>
    <xf numFmtId="3" fontId="20" fillId="0" borderId="0" xfId="0" applyNumberFormat="1" applyFont="1" applyAlignment="1">
      <alignment horizontal="center" vertical="top" wrapText="1" shrinkToFi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/>
    </xf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 shrinkToFit="1"/>
    </xf>
    <xf numFmtId="0" fontId="20" fillId="0" borderId="12" xfId="0" applyFont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0" xfId="0" applyFont="1" applyAlignment="1">
      <alignment wrapText="1" shrinkToFit="1"/>
    </xf>
    <xf numFmtId="0" fontId="20" fillId="0" borderId="13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top" wrapText="1"/>
    </xf>
    <xf numFmtId="0" fontId="26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26" fillId="0" borderId="0" xfId="0" applyFont="1" applyAlignment="1">
      <alignment/>
    </xf>
    <xf numFmtId="0" fontId="20" fillId="0" borderId="0" xfId="0" applyFont="1" applyAlignment="1">
      <alignment horizontal="left" wrapText="1" shrinkToFit="1"/>
    </xf>
    <xf numFmtId="0" fontId="27" fillId="0" borderId="0" xfId="0" applyFont="1" applyAlignment="1">
      <alignment/>
    </xf>
    <xf numFmtId="0" fontId="27" fillId="0" borderId="0" xfId="0" applyFont="1" applyAlignment="1">
      <alignment wrapText="1" shrinkToFit="1"/>
    </xf>
    <xf numFmtId="0" fontId="28" fillId="0" borderId="0" xfId="0" applyFont="1" applyAlignment="1">
      <alignment/>
    </xf>
    <xf numFmtId="0" fontId="28" fillId="0" borderId="0" xfId="0" applyFont="1" applyAlignment="1">
      <alignment horizontal="left" wrapText="1" shrinkToFit="1"/>
    </xf>
    <xf numFmtId="0" fontId="28" fillId="0" borderId="13" xfId="0" applyFont="1" applyBorder="1" applyAlignment="1">
      <alignment horizontal="center" vertical="center" wrapText="1" shrinkToFit="1"/>
    </xf>
    <xf numFmtId="49" fontId="27" fillId="20" borderId="11" xfId="0" applyNumberFormat="1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left" vertical="center" wrapText="1" shrinkToFit="1"/>
    </xf>
    <xf numFmtId="0" fontId="0" fillId="25" borderId="0" xfId="0" applyFill="1" applyAlignment="1">
      <alignment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 shrinkToFit="1"/>
    </xf>
    <xf numFmtId="49" fontId="27" fillId="0" borderId="11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20" fillId="0" borderId="0" xfId="0" applyNumberFormat="1" applyFont="1" applyAlignment="1">
      <alignment/>
    </xf>
    <xf numFmtId="0" fontId="29" fillId="0" borderId="0" xfId="0" applyFont="1" applyAlignment="1">
      <alignment/>
    </xf>
    <xf numFmtId="0" fontId="20" fillId="0" borderId="11" xfId="0" applyFont="1" applyBorder="1" applyAlignment="1">
      <alignment vertical="center" wrapText="1" shrinkToFit="1"/>
    </xf>
    <xf numFmtId="0" fontId="20" fillId="25" borderId="11" xfId="0" applyFont="1" applyFill="1" applyBorder="1" applyAlignment="1">
      <alignment vertical="center" wrapText="1" shrinkToFit="1"/>
    </xf>
    <xf numFmtId="4" fontId="2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wrapText="1" shrinkToFi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center" wrapText="1" shrinkToFit="1"/>
    </xf>
    <xf numFmtId="0" fontId="0" fillId="0" borderId="11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172" fontId="21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72" fontId="20" fillId="0" borderId="11" xfId="0" applyNumberFormat="1" applyFont="1" applyBorder="1" applyAlignment="1">
      <alignment/>
    </xf>
    <xf numFmtId="0" fontId="20" fillId="0" borderId="0" xfId="0" applyFont="1" applyAlignment="1">
      <alignment horizontal="left" vertical="center" wrapText="1" shrinkToFit="1"/>
    </xf>
    <xf numFmtId="0" fontId="22" fillId="0" borderId="11" xfId="0" applyFont="1" applyBorder="1" applyAlignment="1">
      <alignment horizontal="center" vertical="center" wrapText="1"/>
    </xf>
    <xf numFmtId="173" fontId="20" fillId="0" borderId="14" xfId="0" applyNumberFormat="1" applyFont="1" applyBorder="1" applyAlignment="1">
      <alignment horizontal="center" vertical="center" wrapText="1"/>
    </xf>
    <xf numFmtId="173" fontId="20" fillId="0" borderId="15" xfId="0" applyNumberFormat="1" applyFont="1" applyBorder="1" applyAlignment="1">
      <alignment horizontal="center" vertical="center" wrapText="1"/>
    </xf>
    <xf numFmtId="173" fontId="20" fillId="0" borderId="12" xfId="0" applyNumberFormat="1" applyFont="1" applyBorder="1" applyAlignment="1">
      <alignment horizontal="center" vertical="center" wrapText="1"/>
    </xf>
    <xf numFmtId="173" fontId="20" fillId="0" borderId="16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vertical="center" wrapText="1" shrinkToFit="1"/>
    </xf>
    <xf numFmtId="0" fontId="3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left" vertical="top" wrapText="1"/>
    </xf>
    <xf numFmtId="0" fontId="22" fillId="0" borderId="0" xfId="0" applyFont="1" applyAlignment="1">
      <alignment horizontal="justify" vertical="center" wrapText="1"/>
    </xf>
    <xf numFmtId="4" fontId="25" fillId="0" borderId="0" xfId="0" applyNumberFormat="1" applyFont="1" applyFill="1" applyBorder="1" applyAlignment="1">
      <alignment horizontal="center" vertical="top" wrapText="1"/>
    </xf>
    <xf numFmtId="172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72" fontId="21" fillId="0" borderId="11" xfId="0" applyNumberFormat="1" applyFont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0" fontId="68" fillId="0" borderId="0" xfId="0" applyFont="1" applyAlignment="1">
      <alignment horizontal="left" vertical="top" wrapText="1"/>
    </xf>
    <xf numFmtId="172" fontId="67" fillId="0" borderId="11" xfId="0" applyNumberFormat="1" applyFont="1" applyBorder="1" applyAlignment="1">
      <alignment horizontal="right" vertical="center"/>
    </xf>
    <xf numFmtId="0" fontId="67" fillId="0" borderId="11" xfId="0" applyFont="1" applyBorder="1" applyAlignment="1">
      <alignment horizontal="left" vertical="center" wrapText="1" shrinkToFit="1"/>
    </xf>
    <xf numFmtId="172" fontId="20" fillId="26" borderId="11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left" wrapText="1" shrinkToFit="1"/>
    </xf>
    <xf numFmtId="49" fontId="28" fillId="26" borderId="11" xfId="0" applyNumberFormat="1" applyFont="1" applyFill="1" applyBorder="1" applyAlignment="1">
      <alignment horizontal="center" vertical="center"/>
    </xf>
    <xf numFmtId="49" fontId="27" fillId="26" borderId="11" xfId="0" applyNumberFormat="1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vertical="center" wrapText="1" shrinkToFit="1"/>
    </xf>
    <xf numFmtId="49" fontId="20" fillId="26" borderId="11" xfId="0" applyNumberFormat="1" applyFont="1" applyFill="1" applyBorder="1" applyAlignment="1">
      <alignment/>
    </xf>
    <xf numFmtId="0" fontId="20" fillId="26" borderId="11" xfId="0" applyFont="1" applyFill="1" applyBorder="1" applyAlignment="1">
      <alignment vertical="top" wrapText="1"/>
    </xf>
    <xf numFmtId="0" fontId="20" fillId="26" borderId="11" xfId="0" applyFont="1" applyFill="1" applyBorder="1" applyAlignment="1">
      <alignment horizontal="left" vertical="center" wrapText="1" shrinkToFit="1"/>
    </xf>
    <xf numFmtId="0" fontId="21" fillId="27" borderId="11" xfId="0" applyFont="1" applyFill="1" applyBorder="1" applyAlignment="1">
      <alignment vertical="center" wrapText="1" shrinkToFit="1"/>
    </xf>
    <xf numFmtId="0" fontId="21" fillId="26" borderId="11" xfId="0" applyFont="1" applyFill="1" applyBorder="1" applyAlignment="1">
      <alignment horizontal="left" vertical="center" wrapText="1" shrinkToFit="1"/>
    </xf>
    <xf numFmtId="49" fontId="20" fillId="26" borderId="11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>
      <alignment horizontal="center" vertical="center"/>
    </xf>
    <xf numFmtId="172" fontId="67" fillId="26" borderId="11" xfId="0" applyNumberFormat="1" applyFont="1" applyFill="1" applyBorder="1" applyAlignment="1">
      <alignment horizontal="right" vertical="center"/>
    </xf>
    <xf numFmtId="172" fontId="20" fillId="27" borderId="11" xfId="0" applyNumberFormat="1" applyFont="1" applyFill="1" applyBorder="1" applyAlignment="1">
      <alignment horizontal="right" vertical="center"/>
    </xf>
    <xf numFmtId="172" fontId="27" fillId="20" borderId="11" xfId="0" applyNumberFormat="1" applyFont="1" applyFill="1" applyBorder="1" applyAlignment="1">
      <alignment horizontal="right" vertical="center"/>
    </xf>
    <xf numFmtId="172" fontId="21" fillId="0" borderId="11" xfId="0" applyNumberFormat="1" applyFont="1" applyBorder="1" applyAlignment="1">
      <alignment horizontal="right" vertical="center"/>
    </xf>
    <xf numFmtId="172" fontId="21" fillId="20" borderId="11" xfId="0" applyNumberFormat="1" applyFont="1" applyFill="1" applyBorder="1" applyAlignment="1">
      <alignment horizontal="right" vertical="center"/>
    </xf>
    <xf numFmtId="172" fontId="20" fillId="20" borderId="11" xfId="0" applyNumberFormat="1" applyFont="1" applyFill="1" applyBorder="1" applyAlignment="1">
      <alignment horizontal="right" vertical="center"/>
    </xf>
    <xf numFmtId="172" fontId="21" fillId="26" borderId="11" xfId="0" applyNumberFormat="1" applyFont="1" applyFill="1" applyBorder="1" applyAlignment="1">
      <alignment horizontal="right" vertical="center"/>
    </xf>
    <xf numFmtId="172" fontId="28" fillId="0" borderId="11" xfId="0" applyNumberFormat="1" applyFont="1" applyBorder="1" applyAlignment="1">
      <alignment horizontal="right" vertical="center"/>
    </xf>
    <xf numFmtId="172" fontId="27" fillId="0" borderId="11" xfId="0" applyNumberFormat="1" applyFont="1" applyBorder="1" applyAlignment="1">
      <alignment horizontal="right" vertical="center"/>
    </xf>
    <xf numFmtId="172" fontId="21" fillId="27" borderId="11" xfId="0" applyNumberFormat="1" applyFont="1" applyFill="1" applyBorder="1" applyAlignment="1">
      <alignment horizontal="right" vertical="center"/>
    </xf>
    <xf numFmtId="172" fontId="25" fillId="0" borderId="17" xfId="0" applyNumberFormat="1" applyFont="1" applyBorder="1" applyAlignment="1">
      <alignment horizontal="center" vertical="top" wrapText="1"/>
    </xf>
    <xf numFmtId="172" fontId="25" fillId="0" borderId="18" xfId="0" applyNumberFormat="1" applyFont="1" applyBorder="1" applyAlignment="1">
      <alignment horizontal="center" vertical="top" wrapText="1"/>
    </xf>
    <xf numFmtId="172" fontId="25" fillId="0" borderId="19" xfId="0" applyNumberFormat="1" applyFont="1" applyBorder="1" applyAlignment="1">
      <alignment horizontal="center" vertical="top" wrapText="1"/>
    </xf>
    <xf numFmtId="0" fontId="34" fillId="26" borderId="11" xfId="0" applyFont="1" applyFill="1" applyBorder="1" applyAlignment="1">
      <alignment vertical="center" wrapText="1" shrinkToFit="1"/>
    </xf>
    <xf numFmtId="0" fontId="20" fillId="26" borderId="0" xfId="0" applyFont="1" applyFill="1" applyAlignment="1">
      <alignment/>
    </xf>
    <xf numFmtId="0" fontId="20" fillId="26" borderId="0" xfId="0" applyFont="1" applyFill="1" applyAlignment="1">
      <alignment horizontal="left"/>
    </xf>
    <xf numFmtId="0" fontId="20" fillId="26" borderId="0" xfId="0" applyFont="1" applyFill="1" applyAlignment="1">
      <alignment horizontal="right"/>
    </xf>
    <xf numFmtId="49" fontId="35" fillId="0" borderId="11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0" fillId="0" borderId="20" xfId="0" applyBorder="1" applyAlignment="1">
      <alignment/>
    </xf>
    <xf numFmtId="49" fontId="38" fillId="28" borderId="11" xfId="0" applyNumberFormat="1" applyFont="1" applyFill="1" applyBorder="1" applyAlignment="1">
      <alignment horizontal="center" vertical="center"/>
    </xf>
    <xf numFmtId="172" fontId="38" fillId="28" borderId="11" xfId="0" applyNumberFormat="1" applyFont="1" applyFill="1" applyBorder="1" applyAlignment="1">
      <alignment horizontal="right" vertical="center" wrapText="1"/>
    </xf>
    <xf numFmtId="49" fontId="20" fillId="27" borderId="11" xfId="0" applyNumberFormat="1" applyFont="1" applyFill="1" applyBorder="1" applyAlignment="1">
      <alignment/>
    </xf>
    <xf numFmtId="172" fontId="38" fillId="28" borderId="11" xfId="0" applyNumberFormat="1" applyFont="1" applyFill="1" applyBorder="1" applyAlignment="1">
      <alignment horizontal="right" vertical="center"/>
    </xf>
    <xf numFmtId="49" fontId="21" fillId="27" borderId="11" xfId="0" applyNumberFormat="1" applyFont="1" applyFill="1" applyBorder="1" applyAlignment="1">
      <alignment/>
    </xf>
    <xf numFmtId="49" fontId="21" fillId="26" borderId="11" xfId="0" applyNumberFormat="1" applyFont="1" applyFill="1" applyBorder="1" applyAlignment="1">
      <alignment/>
    </xf>
    <xf numFmtId="49" fontId="20" fillId="29" borderId="11" xfId="0" applyNumberFormat="1" applyFont="1" applyFill="1" applyBorder="1" applyAlignment="1">
      <alignment/>
    </xf>
    <xf numFmtId="172" fontId="21" fillId="29" borderId="11" xfId="0" applyNumberFormat="1" applyFont="1" applyFill="1" applyBorder="1" applyAlignment="1">
      <alignment horizontal="right" vertical="center"/>
    </xf>
    <xf numFmtId="49" fontId="20" fillId="30" borderId="11" xfId="0" applyNumberFormat="1" applyFont="1" applyFill="1" applyBorder="1" applyAlignment="1">
      <alignment/>
    </xf>
    <xf numFmtId="172" fontId="21" fillId="30" borderId="11" xfId="0" applyNumberFormat="1" applyFont="1" applyFill="1" applyBorder="1" applyAlignment="1">
      <alignment horizontal="right" vertical="center"/>
    </xf>
    <xf numFmtId="49" fontId="21" fillId="30" borderId="11" xfId="0" applyNumberFormat="1" applyFont="1" applyFill="1" applyBorder="1" applyAlignment="1">
      <alignment horizontal="center" vertical="center"/>
    </xf>
    <xf numFmtId="0" fontId="21" fillId="29" borderId="11" xfId="0" applyFont="1" applyFill="1" applyBorder="1" applyAlignment="1">
      <alignment horizontal="left" vertical="center" wrapText="1" shrinkToFit="1"/>
    </xf>
    <xf numFmtId="0" fontId="21" fillId="30" borderId="11" xfId="0" applyFont="1" applyFill="1" applyBorder="1" applyAlignment="1">
      <alignment vertical="center" wrapText="1" shrinkToFit="1"/>
    </xf>
    <xf numFmtId="49" fontId="21" fillId="30" borderId="11" xfId="0" applyNumberFormat="1" applyFont="1" applyFill="1" applyBorder="1" applyAlignment="1">
      <alignment/>
    </xf>
    <xf numFmtId="49" fontId="21" fillId="29" borderId="11" xfId="0" applyNumberFormat="1" applyFont="1" applyFill="1" applyBorder="1" applyAlignment="1">
      <alignment/>
    </xf>
    <xf numFmtId="49" fontId="20" fillId="31" borderId="11" xfId="0" applyNumberFormat="1" applyFont="1" applyFill="1" applyBorder="1" applyAlignment="1">
      <alignment/>
    </xf>
    <xf numFmtId="172" fontId="21" fillId="31" borderId="11" xfId="0" applyNumberFormat="1" applyFont="1" applyFill="1" applyBorder="1" applyAlignment="1">
      <alignment horizontal="right" vertical="center"/>
    </xf>
    <xf numFmtId="49" fontId="21" fillId="31" borderId="11" xfId="0" applyNumberFormat="1" applyFont="1" applyFill="1" applyBorder="1" applyAlignment="1">
      <alignment horizontal="center" vertical="center"/>
    </xf>
    <xf numFmtId="0" fontId="21" fillId="31" borderId="11" xfId="0" applyFont="1" applyFill="1" applyBorder="1" applyAlignment="1">
      <alignment vertical="center" wrapText="1" shrinkToFit="1"/>
    </xf>
    <xf numFmtId="49" fontId="21" fillId="31" borderId="11" xfId="0" applyNumberFormat="1" applyFont="1" applyFill="1" applyBorder="1" applyAlignment="1">
      <alignment/>
    </xf>
    <xf numFmtId="49" fontId="38" fillId="26" borderId="11" xfId="0" applyNumberFormat="1" applyFont="1" applyFill="1" applyBorder="1" applyAlignment="1">
      <alignment/>
    </xf>
    <xf numFmtId="0" fontId="38" fillId="26" borderId="11" xfId="0" applyFont="1" applyFill="1" applyBorder="1" applyAlignment="1">
      <alignment vertical="center" wrapText="1" shrinkToFit="1"/>
    </xf>
    <xf numFmtId="172" fontId="38" fillId="26" borderId="11" xfId="0" applyNumberFormat="1" applyFont="1" applyFill="1" applyBorder="1" applyAlignment="1">
      <alignment horizontal="right" vertical="center"/>
    </xf>
    <xf numFmtId="49" fontId="34" fillId="27" borderId="11" xfId="0" applyNumberFormat="1" applyFont="1" applyFill="1" applyBorder="1" applyAlignment="1">
      <alignment/>
    </xf>
    <xf numFmtId="172" fontId="34" fillId="27" borderId="11" xfId="0" applyNumberFormat="1" applyFont="1" applyFill="1" applyBorder="1" applyAlignment="1">
      <alignment horizontal="right" vertical="center"/>
    </xf>
    <xf numFmtId="49" fontId="38" fillId="27" borderId="11" xfId="0" applyNumberFormat="1" applyFont="1" applyFill="1" applyBorder="1" applyAlignment="1">
      <alignment/>
    </xf>
    <xf numFmtId="172" fontId="38" fillId="27" borderId="11" xfId="0" applyNumberFormat="1" applyFont="1" applyFill="1" applyBorder="1" applyAlignment="1">
      <alignment horizontal="right" vertical="center"/>
    </xf>
    <xf numFmtId="49" fontId="34" fillId="26" borderId="11" xfId="0" applyNumberFormat="1" applyFont="1" applyFill="1" applyBorder="1" applyAlignment="1">
      <alignment/>
    </xf>
    <xf numFmtId="172" fontId="34" fillId="26" borderId="11" xfId="0" applyNumberFormat="1" applyFont="1" applyFill="1" applyBorder="1" applyAlignment="1">
      <alignment horizontal="right" vertical="center"/>
    </xf>
    <xf numFmtId="49" fontId="38" fillId="27" borderId="11" xfId="0" applyNumberFormat="1" applyFont="1" applyFill="1" applyBorder="1" applyAlignment="1">
      <alignment horizontal="center" vertical="center"/>
    </xf>
    <xf numFmtId="49" fontId="34" fillId="26" borderId="11" xfId="0" applyNumberFormat="1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left" vertical="center" wrapText="1" shrinkToFit="1"/>
    </xf>
    <xf numFmtId="49" fontId="38" fillId="26" borderId="11" xfId="0" applyNumberFormat="1" applyFont="1" applyFill="1" applyBorder="1" applyAlignment="1">
      <alignment horizontal="center" vertical="center"/>
    </xf>
    <xf numFmtId="0" fontId="38" fillId="26" borderId="11" xfId="0" applyFont="1" applyFill="1" applyBorder="1" applyAlignment="1">
      <alignment horizontal="left" vertical="center" wrapText="1" shrinkToFit="1"/>
    </xf>
    <xf numFmtId="0" fontId="38" fillId="27" borderId="11" xfId="0" applyFont="1" applyFill="1" applyBorder="1" applyAlignment="1">
      <alignment vertical="center" wrapText="1" shrinkToFit="1"/>
    </xf>
    <xf numFmtId="0" fontId="34" fillId="27" borderId="11" xfId="0" applyFont="1" applyFill="1" applyBorder="1" applyAlignment="1">
      <alignment vertical="center" wrapText="1" shrinkToFit="1"/>
    </xf>
    <xf numFmtId="0" fontId="0" fillId="32" borderId="0" xfId="0" applyFill="1" applyAlignment="1">
      <alignment/>
    </xf>
    <xf numFmtId="172" fontId="0" fillId="32" borderId="0" xfId="0" applyNumberFormat="1" applyFill="1" applyAlignment="1">
      <alignment/>
    </xf>
    <xf numFmtId="0" fontId="67" fillId="0" borderId="0" xfId="0" applyFont="1" applyBorder="1" applyAlignment="1">
      <alignment horizontal="right"/>
    </xf>
    <xf numFmtId="0" fontId="6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26" borderId="0" xfId="0" applyFont="1" applyFill="1" applyAlignment="1">
      <alignment/>
    </xf>
    <xf numFmtId="49" fontId="38" fillId="28" borderId="11" xfId="0" applyNumberFormat="1" applyFont="1" applyFill="1" applyBorder="1" applyAlignment="1">
      <alignment horizontal="center" vertical="center" wrapText="1"/>
    </xf>
    <xf numFmtId="0" fontId="38" fillId="28" borderId="11" xfId="0" applyFont="1" applyFill="1" applyBorder="1" applyAlignment="1">
      <alignment horizontal="center" vertical="center" wrapText="1" shrinkToFit="1"/>
    </xf>
    <xf numFmtId="0" fontId="21" fillId="31" borderId="11" xfId="0" applyFont="1" applyFill="1" applyBorder="1" applyAlignment="1">
      <alignment horizontal="left" vertical="center" wrapText="1" shrinkToFit="1"/>
    </xf>
    <xf numFmtId="49" fontId="21" fillId="26" borderId="11" xfId="0" applyNumberFormat="1" applyFont="1" applyFill="1" applyBorder="1" applyAlignment="1">
      <alignment horizontal="center" vertical="center"/>
    </xf>
    <xf numFmtId="49" fontId="21" fillId="29" borderId="11" xfId="0" applyNumberFormat="1" applyFont="1" applyFill="1" applyBorder="1" applyAlignment="1">
      <alignment horizontal="center" vertical="center"/>
    </xf>
    <xf numFmtId="49" fontId="34" fillId="27" borderId="11" xfId="0" applyNumberFormat="1" applyFont="1" applyFill="1" applyBorder="1" applyAlignment="1">
      <alignment horizontal="center" vertical="center"/>
    </xf>
    <xf numFmtId="49" fontId="38" fillId="26" borderId="11" xfId="0" applyNumberFormat="1" applyFont="1" applyFill="1" applyBorder="1" applyAlignment="1">
      <alignment horizontal="center" vertical="center" wrapText="1"/>
    </xf>
    <xf numFmtId="0" fontId="21" fillId="30" borderId="11" xfId="0" applyFont="1" applyFill="1" applyBorder="1" applyAlignment="1">
      <alignment horizontal="left" vertical="center" wrapText="1" shrinkToFit="1"/>
    </xf>
    <xf numFmtId="49" fontId="21" fillId="27" borderId="11" xfId="0" applyNumberFormat="1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left" vertical="center" wrapText="1" shrinkToFit="1"/>
    </xf>
    <xf numFmtId="49" fontId="20" fillId="26" borderId="11" xfId="0" applyNumberFormat="1" applyFont="1" applyFill="1" applyBorder="1" applyAlignment="1">
      <alignment horizontal="center" vertical="center" wrapText="1" shrinkToFit="1"/>
    </xf>
    <xf numFmtId="0" fontId="38" fillId="27" borderId="11" xfId="0" applyFont="1" applyFill="1" applyBorder="1" applyAlignment="1">
      <alignment horizontal="left" vertical="center" wrapText="1" shrinkToFit="1"/>
    </xf>
    <xf numFmtId="0" fontId="34" fillId="27" borderId="11" xfId="0" applyFont="1" applyFill="1" applyBorder="1" applyAlignment="1">
      <alignment horizontal="left" vertical="center" wrapText="1" shrinkToFit="1"/>
    </xf>
    <xf numFmtId="172" fontId="20" fillId="0" borderId="11" xfId="0" applyNumberFormat="1" applyFont="1" applyBorder="1" applyAlignment="1">
      <alignment horizontal="right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49" fontId="37" fillId="28" borderId="11" xfId="0" applyNumberFormat="1" applyFont="1" applyFill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0" fontId="67" fillId="26" borderId="0" xfId="0" applyFont="1" applyFill="1" applyAlignment="1">
      <alignment horizontal="left"/>
    </xf>
    <xf numFmtId="0" fontId="69" fillId="26" borderId="0" xfId="0" applyFont="1" applyFill="1" applyAlignment="1">
      <alignment/>
    </xf>
    <xf numFmtId="0" fontId="21" fillId="26" borderId="11" xfId="0" applyFont="1" applyFill="1" applyBorder="1" applyAlignment="1">
      <alignment vertical="center" wrapText="1" shrinkToFit="1"/>
    </xf>
    <xf numFmtId="0" fontId="71" fillId="0" borderId="0" xfId="0" applyFont="1" applyAlignment="1">
      <alignment/>
    </xf>
    <xf numFmtId="0" fontId="72" fillId="0" borderId="0" xfId="0" applyFont="1" applyBorder="1" applyAlignment="1">
      <alignment horizontal="right"/>
    </xf>
    <xf numFmtId="0" fontId="72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2" fontId="23" fillId="0" borderId="0" xfId="0" applyNumberFormat="1" applyFont="1" applyAlignment="1">
      <alignment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20" xfId="0" applyFont="1" applyBorder="1" applyAlignment="1">
      <alignment horizontal="center" vertical="center" wrapText="1" shrinkToFit="1"/>
    </xf>
    <xf numFmtId="0" fontId="32" fillId="0" borderId="20" xfId="0" applyFont="1" applyBorder="1" applyAlignment="1">
      <alignment horizontal="left" vertical="center" wrapText="1" shrinkToFit="1"/>
    </xf>
    <xf numFmtId="173" fontId="32" fillId="0" borderId="20" xfId="0" applyNumberFormat="1" applyFont="1" applyBorder="1" applyAlignment="1">
      <alignment horizontal="center" vertical="center" wrapText="1" shrinkToFit="1"/>
    </xf>
    <xf numFmtId="0" fontId="32" fillId="0" borderId="0" xfId="0" applyFont="1" applyAlignment="1">
      <alignment wrapText="1" shrinkToFit="1"/>
    </xf>
    <xf numFmtId="0" fontId="32" fillId="26" borderId="11" xfId="0" applyFont="1" applyFill="1" applyBorder="1" applyAlignment="1">
      <alignment horizontal="center" vertical="center" wrapText="1" shrinkToFit="1"/>
    </xf>
    <xf numFmtId="0" fontId="32" fillId="0" borderId="2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45" fillId="0" borderId="0" xfId="0" applyFont="1" applyAlignment="1">
      <alignment/>
    </xf>
    <xf numFmtId="0" fontId="25" fillId="26" borderId="12" xfId="0" applyFont="1" applyFill="1" applyBorder="1" applyAlignment="1">
      <alignment horizontal="center" vertical="center" wrapText="1" shrinkToFit="1"/>
    </xf>
    <xf numFmtId="0" fontId="25" fillId="26" borderId="11" xfId="0" applyFont="1" applyFill="1" applyBorder="1" applyAlignment="1">
      <alignment horizontal="center" vertical="center" wrapText="1" shrinkToFit="1"/>
    </xf>
    <xf numFmtId="0" fontId="25" fillId="0" borderId="21" xfId="0" applyFont="1" applyBorder="1" applyAlignment="1">
      <alignment horizontal="center" vertical="center" wrapText="1" shrinkToFit="1"/>
    </xf>
    <xf numFmtId="0" fontId="25" fillId="0" borderId="22" xfId="0" applyFont="1" applyBorder="1" applyAlignment="1">
      <alignment horizontal="center" vertical="center" wrapText="1" shrinkToFit="1"/>
    </xf>
    <xf numFmtId="0" fontId="25" fillId="0" borderId="20" xfId="0" applyFont="1" applyBorder="1" applyAlignment="1">
      <alignment horizontal="center" vertical="center" wrapText="1"/>
    </xf>
    <xf numFmtId="0" fontId="32" fillId="26" borderId="0" xfId="0" applyFont="1" applyFill="1" applyAlignment="1">
      <alignment/>
    </xf>
    <xf numFmtId="0" fontId="32" fillId="26" borderId="0" xfId="0" applyFont="1" applyFill="1" applyAlignment="1">
      <alignment horizontal="center"/>
    </xf>
    <xf numFmtId="0" fontId="32" fillId="26" borderId="0" xfId="0" applyFont="1" applyFill="1" applyAlignment="1">
      <alignment/>
    </xf>
    <xf numFmtId="0" fontId="32" fillId="26" borderId="0" xfId="0" applyFont="1" applyFill="1" applyAlignment="1">
      <alignment horizontal="right"/>
    </xf>
    <xf numFmtId="0" fontId="32" fillId="26" borderId="13" xfId="0" applyFont="1" applyFill="1" applyBorder="1" applyAlignment="1">
      <alignment horizontal="center" vertical="center" wrapText="1" shrinkToFit="1"/>
    </xf>
    <xf numFmtId="49" fontId="44" fillId="26" borderId="11" xfId="0" applyNumberFormat="1" applyFont="1" applyFill="1" applyBorder="1" applyAlignment="1">
      <alignment horizontal="justify" vertical="center" wrapText="1" shrinkToFit="1"/>
    </xf>
    <xf numFmtId="0" fontId="44" fillId="26" borderId="11" xfId="0" applyFont="1" applyFill="1" applyBorder="1" applyAlignment="1">
      <alignment horizontal="justify" vertical="center" wrapText="1" shrinkToFit="1"/>
    </xf>
    <xf numFmtId="172" fontId="44" fillId="26" borderId="11" xfId="0" applyNumberFormat="1" applyFont="1" applyFill="1" applyBorder="1" applyAlignment="1">
      <alignment horizontal="right" vertical="center" wrapText="1" shrinkToFit="1"/>
    </xf>
    <xf numFmtId="49" fontId="32" fillId="26" borderId="11" xfId="0" applyNumberFormat="1" applyFont="1" applyFill="1" applyBorder="1" applyAlignment="1">
      <alignment horizontal="justify" vertical="center" wrapText="1" shrinkToFit="1"/>
    </xf>
    <xf numFmtId="0" fontId="32" fillId="26" borderId="11" xfId="0" applyFont="1" applyFill="1" applyBorder="1" applyAlignment="1">
      <alignment horizontal="justify" vertical="center" wrapText="1" shrinkToFit="1"/>
    </xf>
    <xf numFmtId="172" fontId="32" fillId="26" borderId="11" xfId="0" applyNumberFormat="1" applyFont="1" applyFill="1" applyBorder="1" applyAlignment="1">
      <alignment horizontal="right" vertical="center" wrapText="1" shrinkToFit="1"/>
    </xf>
    <xf numFmtId="49" fontId="32" fillId="32" borderId="12" xfId="0" applyNumberFormat="1" applyFont="1" applyFill="1" applyBorder="1" applyAlignment="1">
      <alignment horizontal="justify" vertical="center" wrapText="1" shrinkToFit="1"/>
    </xf>
    <xf numFmtId="0" fontId="32" fillId="32" borderId="11" xfId="0" applyFont="1" applyFill="1" applyBorder="1" applyAlignment="1">
      <alignment horizontal="justify" vertical="center" wrapText="1" shrinkToFit="1"/>
    </xf>
    <xf numFmtId="0" fontId="32" fillId="32" borderId="16" xfId="0" applyFont="1" applyFill="1" applyBorder="1" applyAlignment="1">
      <alignment horizontal="justify" vertical="center" wrapText="1" shrinkToFit="1"/>
    </xf>
    <xf numFmtId="172" fontId="32" fillId="32" borderId="16" xfId="0" applyNumberFormat="1" applyFont="1" applyFill="1" applyBorder="1" applyAlignment="1">
      <alignment horizontal="right" vertical="center" wrapText="1" shrinkToFit="1"/>
    </xf>
    <xf numFmtId="49" fontId="32" fillId="26" borderId="12" xfId="0" applyNumberFormat="1" applyFont="1" applyFill="1" applyBorder="1" applyAlignment="1">
      <alignment horizontal="justify" vertical="center" wrapText="1" shrinkToFit="1"/>
    </xf>
    <xf numFmtId="0" fontId="44" fillId="26" borderId="11" xfId="0" applyFont="1" applyFill="1" applyBorder="1" applyAlignment="1">
      <alignment horizontal="left" vertical="center" wrapText="1"/>
    </xf>
    <xf numFmtId="0" fontId="44" fillId="26" borderId="16" xfId="0" applyFont="1" applyFill="1" applyBorder="1" applyAlignment="1">
      <alignment horizontal="justify" wrapText="1"/>
    </xf>
    <xf numFmtId="172" fontId="44" fillId="26" borderId="16" xfId="0" applyNumberFormat="1" applyFont="1" applyFill="1" applyBorder="1" applyAlignment="1">
      <alignment horizontal="right" vertical="center" wrapText="1" shrinkToFit="1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6" xfId="0" applyFont="1" applyFill="1" applyBorder="1" applyAlignment="1">
      <alignment horizontal="justify" vertical="top" wrapText="1"/>
    </xf>
    <xf numFmtId="172" fontId="32" fillId="26" borderId="16" xfId="0" applyNumberFormat="1" applyFont="1" applyFill="1" applyBorder="1" applyAlignment="1">
      <alignment horizontal="right" vertical="center" wrapText="1" shrinkToFit="1"/>
    </xf>
    <xf numFmtId="0" fontId="32" fillId="26" borderId="11" xfId="0" applyFont="1" applyFill="1" applyBorder="1" applyAlignment="1">
      <alignment horizontal="left" vertical="center" wrapText="1"/>
    </xf>
    <xf numFmtId="0" fontId="32" fillId="26" borderId="16" xfId="0" applyFont="1" applyFill="1" applyBorder="1" applyAlignment="1">
      <alignment horizontal="justify" vertical="top" wrapText="1"/>
    </xf>
    <xf numFmtId="0" fontId="44" fillId="26" borderId="23" xfId="0" applyFont="1" applyFill="1" applyBorder="1" applyAlignment="1">
      <alignment horizontal="justify" vertical="center" wrapText="1" shrinkToFit="1"/>
    </xf>
    <xf numFmtId="0" fontId="32" fillId="26" borderId="13" xfId="0" applyFont="1" applyFill="1" applyBorder="1" applyAlignment="1">
      <alignment horizontal="justify" vertical="center" wrapText="1" shrinkToFit="1"/>
    </xf>
    <xf numFmtId="0" fontId="32" fillId="26" borderId="20" xfId="0" applyFont="1" applyFill="1" applyBorder="1" applyAlignment="1">
      <alignment horizontal="justify" vertical="center" wrapText="1" shrinkToFit="1"/>
    </xf>
    <xf numFmtId="3" fontId="32" fillId="26" borderId="16" xfId="0" applyNumberFormat="1" applyFont="1" applyFill="1" applyBorder="1" applyAlignment="1">
      <alignment horizontal="justify" vertical="center" wrapText="1" shrinkToFit="1"/>
    </xf>
    <xf numFmtId="0" fontId="32" fillId="26" borderId="16" xfId="0" applyFont="1" applyFill="1" applyBorder="1" applyAlignment="1">
      <alignment horizontal="justify" vertical="center" wrapText="1" shrinkToFit="1"/>
    </xf>
    <xf numFmtId="0" fontId="32" fillId="0" borderId="0" xfId="0" applyFont="1" applyAlignment="1">
      <alignment horizontal="justify" vertical="center" wrapText="1" shrinkToFit="1"/>
    </xf>
    <xf numFmtId="172" fontId="32" fillId="0" borderId="0" xfId="0" applyNumberFormat="1" applyFont="1" applyAlignment="1">
      <alignment horizontal="justify" vertical="center" wrapText="1" shrinkToFit="1"/>
    </xf>
    <xf numFmtId="0" fontId="32" fillId="26" borderId="14" xfId="0" applyFont="1" applyFill="1" applyBorder="1" applyAlignment="1">
      <alignment horizontal="center" vertical="center" wrapText="1" shrinkToFit="1"/>
    </xf>
    <xf numFmtId="0" fontId="32" fillId="0" borderId="24" xfId="0" applyFont="1" applyBorder="1" applyAlignment="1">
      <alignment horizontal="center"/>
    </xf>
    <xf numFmtId="0" fontId="44" fillId="26" borderId="12" xfId="0" applyFont="1" applyFill="1" applyBorder="1" applyAlignment="1">
      <alignment horizontal="justify" vertical="center" wrapText="1" shrinkToFit="1"/>
    </xf>
    <xf numFmtId="172" fontId="44" fillId="26" borderId="20" xfId="0" applyNumberFormat="1" applyFont="1" applyFill="1" applyBorder="1" applyAlignment="1">
      <alignment horizontal="right" vertical="center" wrapText="1" shrinkToFit="1"/>
    </xf>
    <xf numFmtId="0" fontId="32" fillId="26" borderId="12" xfId="0" applyFont="1" applyFill="1" applyBorder="1" applyAlignment="1">
      <alignment horizontal="justify" vertical="center" wrapText="1" shrinkToFit="1"/>
    </xf>
    <xf numFmtId="172" fontId="32" fillId="26" borderId="20" xfId="0" applyNumberFormat="1" applyFont="1" applyFill="1" applyBorder="1" applyAlignment="1">
      <alignment horizontal="right" vertical="center" wrapText="1" shrinkToFit="1"/>
    </xf>
    <xf numFmtId="0" fontId="32" fillId="26" borderId="25" xfId="0" applyFont="1" applyFill="1" applyBorder="1" applyAlignment="1">
      <alignment horizontal="justify" vertical="center" wrapText="1" shrinkToFit="1"/>
    </xf>
    <xf numFmtId="0" fontId="44" fillId="26" borderId="25" xfId="0" applyFont="1" applyFill="1" applyBorder="1" applyAlignment="1">
      <alignment horizontal="justify" wrapText="1"/>
    </xf>
    <xf numFmtId="0" fontId="32" fillId="27" borderId="25" xfId="0" applyFont="1" applyFill="1" applyBorder="1" applyAlignment="1">
      <alignment horizontal="justify" vertical="top" wrapText="1"/>
    </xf>
    <xf numFmtId="0" fontId="32" fillId="26" borderId="25" xfId="0" applyFont="1" applyFill="1" applyBorder="1" applyAlignment="1">
      <alignment horizontal="justify" vertical="top" wrapText="1"/>
    </xf>
    <xf numFmtId="172" fontId="74" fillId="26" borderId="20" xfId="0" applyNumberFormat="1" applyFont="1" applyFill="1" applyBorder="1" applyAlignment="1">
      <alignment horizontal="right" vertical="center" wrapText="1" shrinkToFit="1"/>
    </xf>
    <xf numFmtId="49" fontId="32" fillId="26" borderId="26" xfId="0" applyNumberFormat="1" applyFont="1" applyFill="1" applyBorder="1" applyAlignment="1">
      <alignment horizontal="left" vertical="center" wrapText="1"/>
    </xf>
    <xf numFmtId="49" fontId="32" fillId="26" borderId="13" xfId="0" applyNumberFormat="1" applyFont="1" applyFill="1" applyBorder="1" applyAlignment="1">
      <alignment horizontal="justify" vertical="center" wrapText="1" shrinkToFit="1"/>
    </xf>
    <xf numFmtId="0" fontId="32" fillId="26" borderId="24" xfId="53" applyFont="1" applyFill="1" applyBorder="1" applyAlignment="1">
      <alignment horizontal="justify" vertical="center" wrapText="1" shrinkToFit="1"/>
      <protection/>
    </xf>
    <xf numFmtId="0" fontId="32" fillId="26" borderId="0" xfId="53" applyFont="1" applyFill="1" applyAlignment="1">
      <alignment vertical="center" wrapText="1"/>
      <protection/>
    </xf>
    <xf numFmtId="49" fontId="32" fillId="26" borderId="20" xfId="0" applyNumberFormat="1" applyFont="1" applyFill="1" applyBorder="1" applyAlignment="1">
      <alignment horizontal="justify" vertical="center" wrapText="1" shrinkToFit="1"/>
    </xf>
    <xf numFmtId="0" fontId="32" fillId="26" borderId="20" xfId="53" applyFont="1" applyFill="1" applyBorder="1" applyAlignment="1">
      <alignment horizontal="justify" vertical="center" wrapText="1" shrinkToFit="1"/>
      <protection/>
    </xf>
    <xf numFmtId="0" fontId="32" fillId="26" borderId="26" xfId="53" applyFont="1" applyFill="1" applyBorder="1" applyAlignment="1">
      <alignment wrapText="1"/>
      <protection/>
    </xf>
    <xf numFmtId="49" fontId="32" fillId="26" borderId="23" xfId="0" applyNumberFormat="1" applyFont="1" applyFill="1" applyBorder="1" applyAlignment="1">
      <alignment horizontal="justify" vertical="center" wrapText="1" shrinkToFit="1"/>
    </xf>
    <xf numFmtId="0" fontId="32" fillId="26" borderId="23" xfId="0" applyFont="1" applyFill="1" applyBorder="1" applyAlignment="1">
      <alignment horizontal="justify" vertical="center" wrapText="1" shrinkToFit="1"/>
    </xf>
    <xf numFmtId="0" fontId="32" fillId="26" borderId="27" xfId="0" applyFont="1" applyFill="1" applyBorder="1" applyAlignment="1">
      <alignment horizontal="justify" vertical="center" wrapText="1" shrinkToFit="1"/>
    </xf>
    <xf numFmtId="0" fontId="32" fillId="0" borderId="0" xfId="0" applyFont="1" applyAlignment="1">
      <alignment horizontal="justify" vertical="center"/>
    </xf>
    <xf numFmtId="49" fontId="67" fillId="26" borderId="11" xfId="0" applyNumberFormat="1" applyFont="1" applyFill="1" applyBorder="1" applyAlignment="1">
      <alignment/>
    </xf>
    <xf numFmtId="49" fontId="67" fillId="26" borderId="11" xfId="0" applyNumberFormat="1" applyFont="1" applyFill="1" applyBorder="1" applyAlignment="1">
      <alignment horizontal="center" vertical="center"/>
    </xf>
    <xf numFmtId="0" fontId="25" fillId="26" borderId="0" xfId="0" applyFont="1" applyFill="1" applyAlignment="1">
      <alignment/>
    </xf>
    <xf numFmtId="0" fontId="25" fillId="26" borderId="0" xfId="0" applyFont="1" applyFill="1" applyAlignment="1">
      <alignment horizontal="left"/>
    </xf>
    <xf numFmtId="0" fontId="25" fillId="26" borderId="0" xfId="0" applyFont="1" applyFill="1" applyAlignment="1">
      <alignment horizontal="right"/>
    </xf>
    <xf numFmtId="0" fontId="70" fillId="0" borderId="0" xfId="0" applyFont="1" applyBorder="1" applyAlignment="1">
      <alignment/>
    </xf>
    <xf numFmtId="0" fontId="48" fillId="26" borderId="0" xfId="0" applyFont="1" applyFill="1" applyAlignment="1">
      <alignment/>
    </xf>
    <xf numFmtId="0" fontId="48" fillId="26" borderId="0" xfId="0" applyFont="1" applyFill="1" applyAlignment="1">
      <alignment horizontal="left"/>
    </xf>
    <xf numFmtId="0" fontId="25" fillId="0" borderId="20" xfId="0" applyFont="1" applyBorder="1" applyAlignment="1">
      <alignment/>
    </xf>
    <xf numFmtId="49" fontId="49" fillId="28" borderId="11" xfId="0" applyNumberFormat="1" applyFont="1" applyFill="1" applyBorder="1" applyAlignment="1">
      <alignment horizontal="center" vertical="center"/>
    </xf>
    <xf numFmtId="49" fontId="50" fillId="28" borderId="11" xfId="0" applyNumberFormat="1" applyFont="1" applyFill="1" applyBorder="1" applyAlignment="1">
      <alignment horizontal="center" vertical="center" wrapText="1"/>
    </xf>
    <xf numFmtId="0" fontId="50" fillId="28" borderId="11" xfId="0" applyFont="1" applyFill="1" applyBorder="1" applyAlignment="1">
      <alignment horizontal="center" vertical="center" wrapText="1" shrinkToFit="1"/>
    </xf>
    <xf numFmtId="172" fontId="49" fillId="28" borderId="12" xfId="0" applyNumberFormat="1" applyFont="1" applyFill="1" applyBorder="1" applyAlignment="1">
      <alignment horizontal="right" vertical="center" wrapText="1"/>
    </xf>
    <xf numFmtId="172" fontId="49" fillId="28" borderId="20" xfId="0" applyNumberFormat="1" applyFont="1" applyFill="1" applyBorder="1" applyAlignment="1">
      <alignment horizontal="right" vertical="center" wrapText="1"/>
    </xf>
    <xf numFmtId="49" fontId="25" fillId="31" borderId="11" xfId="0" applyNumberFormat="1" applyFont="1" applyFill="1" applyBorder="1" applyAlignment="1">
      <alignment/>
    </xf>
    <xf numFmtId="49" fontId="47" fillId="31" borderId="11" xfId="0" applyNumberFormat="1" applyFont="1" applyFill="1" applyBorder="1" applyAlignment="1">
      <alignment horizontal="center" vertical="center"/>
    </xf>
    <xf numFmtId="0" fontId="47" fillId="31" borderId="11" xfId="0" applyFont="1" applyFill="1" applyBorder="1" applyAlignment="1">
      <alignment horizontal="left" vertical="center" wrapText="1" shrinkToFit="1"/>
    </xf>
    <xf numFmtId="172" fontId="47" fillId="31" borderId="12" xfId="0" applyNumberFormat="1" applyFont="1" applyFill="1" applyBorder="1" applyAlignment="1">
      <alignment horizontal="right" vertical="center"/>
    </xf>
    <xf numFmtId="172" fontId="47" fillId="31" borderId="20" xfId="0" applyNumberFormat="1" applyFont="1" applyFill="1" applyBorder="1" applyAlignment="1">
      <alignment horizontal="right" vertical="center"/>
    </xf>
    <xf numFmtId="49" fontId="25" fillId="26" borderId="11" xfId="0" applyNumberFormat="1" applyFont="1" applyFill="1" applyBorder="1" applyAlignment="1">
      <alignment/>
    </xf>
    <xf numFmtId="49" fontId="47" fillId="26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left" vertical="center" wrapText="1" shrinkToFit="1"/>
    </xf>
    <xf numFmtId="172" fontId="24" fillId="26" borderId="12" xfId="0" applyNumberFormat="1" applyFont="1" applyFill="1" applyBorder="1" applyAlignment="1">
      <alignment horizontal="right" vertical="center"/>
    </xf>
    <xf numFmtId="172" fontId="24" fillId="26" borderId="20" xfId="0" applyNumberFormat="1" applyFont="1" applyFill="1" applyBorder="1" applyAlignment="1">
      <alignment horizontal="right" vertical="center"/>
    </xf>
    <xf numFmtId="49" fontId="48" fillId="26" borderId="11" xfId="0" applyNumberFormat="1" applyFont="1" applyFill="1" applyBorder="1" applyAlignment="1">
      <alignment horizontal="center" vertical="center"/>
    </xf>
    <xf numFmtId="0" fontId="48" fillId="26" borderId="11" xfId="0" applyFont="1" applyFill="1" applyBorder="1" applyAlignment="1">
      <alignment horizontal="left" vertical="center" wrapText="1" shrinkToFit="1"/>
    </xf>
    <xf numFmtId="172" fontId="25" fillId="26" borderId="12" xfId="0" applyNumberFormat="1" applyFont="1" applyFill="1" applyBorder="1" applyAlignment="1">
      <alignment horizontal="right" vertical="center"/>
    </xf>
    <xf numFmtId="172" fontId="25" fillId="26" borderId="20" xfId="0" applyNumberFormat="1" applyFont="1" applyFill="1" applyBorder="1" applyAlignment="1">
      <alignment horizontal="right" vertical="center"/>
    </xf>
    <xf numFmtId="49" fontId="25" fillId="29" borderId="11" xfId="0" applyNumberFormat="1" applyFont="1" applyFill="1" applyBorder="1" applyAlignment="1">
      <alignment/>
    </xf>
    <xf numFmtId="49" fontId="47" fillId="29" borderId="11" xfId="0" applyNumberFormat="1" applyFont="1" applyFill="1" applyBorder="1" applyAlignment="1">
      <alignment horizontal="center" vertical="center"/>
    </xf>
    <xf numFmtId="0" fontId="47" fillId="29" borderId="11" xfId="0" applyFont="1" applyFill="1" applyBorder="1" applyAlignment="1">
      <alignment horizontal="left" vertical="center" wrapText="1" shrinkToFit="1"/>
    </xf>
    <xf numFmtId="172" fontId="24" fillId="29" borderId="12" xfId="0" applyNumberFormat="1" applyFont="1" applyFill="1" applyBorder="1" applyAlignment="1">
      <alignment horizontal="right" vertical="center"/>
    </xf>
    <xf numFmtId="172" fontId="24" fillId="29" borderId="20" xfId="0" applyNumberFormat="1" applyFont="1" applyFill="1" applyBorder="1" applyAlignment="1">
      <alignment horizontal="right" vertical="center"/>
    </xf>
    <xf numFmtId="49" fontId="49" fillId="26" borderId="11" xfId="0" applyNumberFormat="1" applyFont="1" applyFill="1" applyBorder="1" applyAlignment="1">
      <alignment/>
    </xf>
    <xf numFmtId="49" fontId="50" fillId="26" borderId="11" xfId="0" applyNumberFormat="1" applyFont="1" applyFill="1" applyBorder="1" applyAlignment="1">
      <alignment horizontal="center" vertical="center"/>
    </xf>
    <xf numFmtId="49" fontId="50" fillId="26" borderId="11" xfId="0" applyNumberFormat="1" applyFont="1" applyFill="1" applyBorder="1" applyAlignment="1">
      <alignment horizontal="center" vertical="center" wrapText="1"/>
    </xf>
    <xf numFmtId="0" fontId="49" fillId="26" borderId="11" xfId="0" applyFont="1" applyFill="1" applyBorder="1" applyAlignment="1">
      <alignment vertical="center" wrapText="1" shrinkToFit="1"/>
    </xf>
    <xf numFmtId="172" fontId="49" fillId="26" borderId="12" xfId="0" applyNumberFormat="1" applyFont="1" applyFill="1" applyBorder="1" applyAlignment="1">
      <alignment horizontal="right" vertical="center"/>
    </xf>
    <xf numFmtId="172" fontId="49" fillId="26" borderId="20" xfId="0" applyNumberFormat="1" applyFont="1" applyFill="1" applyBorder="1" applyAlignment="1">
      <alignment horizontal="right" vertical="center"/>
    </xf>
    <xf numFmtId="49" fontId="51" fillId="26" borderId="11" xfId="0" applyNumberFormat="1" applyFont="1" applyFill="1" applyBorder="1" applyAlignment="1">
      <alignment horizontal="center" vertical="center"/>
    </xf>
    <xf numFmtId="0" fontId="52" fillId="26" borderId="11" xfId="0" applyFont="1" applyFill="1" applyBorder="1" applyAlignment="1">
      <alignment vertical="center" wrapText="1" shrinkToFit="1"/>
    </xf>
    <xf numFmtId="0" fontId="25" fillId="26" borderId="11" xfId="0" applyFont="1" applyFill="1" applyBorder="1" applyAlignment="1">
      <alignment vertical="center" wrapText="1" shrinkToFit="1"/>
    </xf>
    <xf numFmtId="0" fontId="50" fillId="26" borderId="11" xfId="0" applyFont="1" applyFill="1" applyBorder="1" applyAlignment="1">
      <alignment horizontal="left" vertical="center" wrapText="1" shrinkToFit="1"/>
    </xf>
    <xf numFmtId="49" fontId="25" fillId="30" borderId="12" xfId="0" applyNumberFormat="1" applyFont="1" applyFill="1" applyBorder="1" applyAlignment="1">
      <alignment/>
    </xf>
    <xf numFmtId="49" fontId="47" fillId="30" borderId="20" xfId="0" applyNumberFormat="1" applyFont="1" applyFill="1" applyBorder="1" applyAlignment="1">
      <alignment horizontal="center" vertical="center"/>
    </xf>
    <xf numFmtId="0" fontId="47" fillId="30" borderId="20" xfId="0" applyFont="1" applyFill="1" applyBorder="1" applyAlignment="1">
      <alignment horizontal="left" vertical="center" wrapText="1" shrinkToFit="1"/>
    </xf>
    <xf numFmtId="172" fontId="24" fillId="30" borderId="20" xfId="0" applyNumberFormat="1" applyFont="1" applyFill="1" applyBorder="1" applyAlignment="1">
      <alignment horizontal="right" vertical="center"/>
    </xf>
    <xf numFmtId="49" fontId="25" fillId="27" borderId="12" xfId="0" applyNumberFormat="1" applyFont="1" applyFill="1" applyBorder="1" applyAlignment="1">
      <alignment/>
    </xf>
    <xf numFmtId="49" fontId="47" fillId="27" borderId="20" xfId="0" applyNumberFormat="1" applyFont="1" applyFill="1" applyBorder="1" applyAlignment="1">
      <alignment horizontal="center" vertical="center"/>
    </xf>
    <xf numFmtId="49" fontId="50" fillId="27" borderId="20" xfId="0" applyNumberFormat="1" applyFont="1" applyFill="1" applyBorder="1" applyAlignment="1">
      <alignment horizontal="center" vertical="center"/>
    </xf>
    <xf numFmtId="0" fontId="50" fillId="26" borderId="20" xfId="0" applyFont="1" applyFill="1" applyBorder="1" applyAlignment="1">
      <alignment horizontal="left" vertical="center" wrapText="1" shrinkToFit="1"/>
    </xf>
    <xf numFmtId="172" fontId="49" fillId="27" borderId="20" xfId="0" applyNumberFormat="1" applyFont="1" applyFill="1" applyBorder="1" applyAlignment="1">
      <alignment horizontal="right" vertical="center"/>
    </xf>
    <xf numFmtId="49" fontId="51" fillId="27" borderId="20" xfId="0" applyNumberFormat="1" applyFont="1" applyFill="1" applyBorder="1" applyAlignment="1">
      <alignment horizontal="center" vertical="center"/>
    </xf>
    <xf numFmtId="0" fontId="51" fillId="26" borderId="20" xfId="0" applyFont="1" applyFill="1" applyBorder="1" applyAlignment="1">
      <alignment horizontal="left" vertical="center" wrapText="1" shrinkToFit="1"/>
    </xf>
    <xf numFmtId="172" fontId="52" fillId="27" borderId="20" xfId="0" applyNumberFormat="1" applyFont="1" applyFill="1" applyBorder="1" applyAlignment="1">
      <alignment horizontal="right" vertical="center"/>
    </xf>
    <xf numFmtId="49" fontId="48" fillId="27" borderId="20" xfId="0" applyNumberFormat="1" applyFont="1" applyFill="1" applyBorder="1" applyAlignment="1">
      <alignment horizontal="center" vertical="center"/>
    </xf>
    <xf numFmtId="0" fontId="48" fillId="26" borderId="20" xfId="0" applyFont="1" applyFill="1" applyBorder="1" applyAlignment="1">
      <alignment horizontal="left" vertical="center" wrapText="1" shrinkToFit="1"/>
    </xf>
    <xf numFmtId="172" fontId="25" fillId="27" borderId="20" xfId="0" applyNumberFormat="1" applyFont="1" applyFill="1" applyBorder="1" applyAlignment="1">
      <alignment horizontal="right" vertical="center"/>
    </xf>
    <xf numFmtId="49" fontId="50" fillId="28" borderId="11" xfId="0" applyNumberFormat="1" applyFont="1" applyFill="1" applyBorder="1" applyAlignment="1">
      <alignment horizontal="center" vertical="center"/>
    </xf>
    <xf numFmtId="49" fontId="53" fillId="28" borderId="11" xfId="0" applyNumberFormat="1" applyFont="1" applyFill="1" applyBorder="1" applyAlignment="1">
      <alignment horizontal="center" vertical="center"/>
    </xf>
    <xf numFmtId="172" fontId="49" fillId="28" borderId="12" xfId="0" applyNumberFormat="1" applyFont="1" applyFill="1" applyBorder="1" applyAlignment="1">
      <alignment horizontal="right" vertical="center"/>
    </xf>
    <xf numFmtId="172" fontId="49" fillId="28" borderId="20" xfId="0" applyNumberFormat="1" applyFont="1" applyFill="1" applyBorder="1" applyAlignment="1">
      <alignment horizontal="right" vertical="center"/>
    </xf>
    <xf numFmtId="172" fontId="24" fillId="31" borderId="12" xfId="0" applyNumberFormat="1" applyFont="1" applyFill="1" applyBorder="1" applyAlignment="1">
      <alignment horizontal="right" vertical="center"/>
    </xf>
    <xf numFmtId="49" fontId="25" fillId="30" borderId="11" xfId="0" applyNumberFormat="1" applyFont="1" applyFill="1" applyBorder="1" applyAlignment="1">
      <alignment/>
    </xf>
    <xf numFmtId="49" fontId="47" fillId="30" borderId="11" xfId="0" applyNumberFormat="1" applyFont="1" applyFill="1" applyBorder="1" applyAlignment="1">
      <alignment horizontal="center" vertical="center"/>
    </xf>
    <xf numFmtId="0" fontId="47" fillId="30" borderId="11" xfId="0" applyFont="1" applyFill="1" applyBorder="1" applyAlignment="1">
      <alignment horizontal="left" vertical="center" wrapText="1" shrinkToFit="1"/>
    </xf>
    <xf numFmtId="172" fontId="24" fillId="30" borderId="12" xfId="0" applyNumberFormat="1" applyFont="1" applyFill="1" applyBorder="1" applyAlignment="1">
      <alignment horizontal="right" vertical="center"/>
    </xf>
    <xf numFmtId="49" fontId="49" fillId="27" borderId="11" xfId="0" applyNumberFormat="1" applyFont="1" applyFill="1" applyBorder="1" applyAlignment="1">
      <alignment/>
    </xf>
    <xf numFmtId="49" fontId="50" fillId="27" borderId="11" xfId="0" applyNumberFormat="1" applyFont="1" applyFill="1" applyBorder="1" applyAlignment="1">
      <alignment horizontal="center" vertical="center"/>
    </xf>
    <xf numFmtId="172" fontId="49" fillId="27" borderId="12" xfId="0" applyNumberFormat="1" applyFont="1" applyFill="1" applyBorder="1" applyAlignment="1">
      <alignment horizontal="right" vertical="center"/>
    </xf>
    <xf numFmtId="49" fontId="52" fillId="27" borderId="11" xfId="0" applyNumberFormat="1" applyFont="1" applyFill="1" applyBorder="1" applyAlignment="1">
      <alignment/>
    </xf>
    <xf numFmtId="49" fontId="51" fillId="27" borderId="11" xfId="0" applyNumberFormat="1" applyFont="1" applyFill="1" applyBorder="1" applyAlignment="1">
      <alignment horizontal="center" vertical="center"/>
    </xf>
    <xf numFmtId="0" fontId="51" fillId="26" borderId="11" xfId="0" applyFont="1" applyFill="1" applyBorder="1" applyAlignment="1">
      <alignment horizontal="left" vertical="center" wrapText="1" shrinkToFit="1"/>
    </xf>
    <xf numFmtId="172" fontId="52" fillId="27" borderId="12" xfId="0" applyNumberFormat="1" applyFont="1" applyFill="1" applyBorder="1" applyAlignment="1">
      <alignment horizontal="right" vertical="center"/>
    </xf>
    <xf numFmtId="49" fontId="25" fillId="27" borderId="11" xfId="0" applyNumberFormat="1" applyFont="1" applyFill="1" applyBorder="1" applyAlignment="1">
      <alignment/>
    </xf>
    <xf numFmtId="49" fontId="47" fillId="27" borderId="11" xfId="0" applyNumberFormat="1" applyFont="1" applyFill="1" applyBorder="1" applyAlignment="1">
      <alignment horizontal="center" vertical="center"/>
    </xf>
    <xf numFmtId="49" fontId="48" fillId="27" borderId="11" xfId="0" applyNumberFormat="1" applyFont="1" applyFill="1" applyBorder="1" applyAlignment="1">
      <alignment horizontal="center" vertical="center"/>
    </xf>
    <xf numFmtId="172" fontId="25" fillId="27" borderId="12" xfId="0" applyNumberFormat="1" applyFont="1" applyFill="1" applyBorder="1" applyAlignment="1">
      <alignment horizontal="right" vertical="center"/>
    </xf>
    <xf numFmtId="0" fontId="48" fillId="27" borderId="11" xfId="0" applyFont="1" applyFill="1" applyBorder="1" applyAlignment="1">
      <alignment horizontal="left" vertical="center" wrapText="1" shrinkToFit="1"/>
    </xf>
    <xf numFmtId="49" fontId="47" fillId="27" borderId="13" xfId="0" applyNumberFormat="1" applyFont="1" applyFill="1" applyBorder="1" applyAlignment="1">
      <alignment horizontal="center" vertical="center"/>
    </xf>
    <xf numFmtId="49" fontId="48" fillId="27" borderId="13" xfId="0" applyNumberFormat="1" applyFont="1" applyFill="1" applyBorder="1" applyAlignment="1">
      <alignment horizontal="center" vertical="center"/>
    </xf>
    <xf numFmtId="0" fontId="48" fillId="26" borderId="13" xfId="0" applyFont="1" applyFill="1" applyBorder="1" applyAlignment="1">
      <alignment horizontal="left" vertical="center" wrapText="1" shrinkToFit="1"/>
    </xf>
    <xf numFmtId="172" fontId="25" fillId="27" borderId="14" xfId="0" applyNumberFormat="1" applyFont="1" applyFill="1" applyBorder="1" applyAlignment="1">
      <alignment horizontal="right" vertical="center"/>
    </xf>
    <xf numFmtId="172" fontId="25" fillId="27" borderId="24" xfId="0" applyNumberFormat="1" applyFont="1" applyFill="1" applyBorder="1" applyAlignment="1">
      <alignment horizontal="right" vertical="center"/>
    </xf>
    <xf numFmtId="49" fontId="47" fillId="29" borderId="23" xfId="0" applyNumberFormat="1" applyFont="1" applyFill="1" applyBorder="1" applyAlignment="1">
      <alignment horizontal="center" vertical="center"/>
    </xf>
    <xf numFmtId="0" fontId="47" fillId="29" borderId="23" xfId="0" applyFont="1" applyFill="1" applyBorder="1" applyAlignment="1">
      <alignment horizontal="left" vertical="center" wrapText="1" shrinkToFit="1"/>
    </xf>
    <xf numFmtId="172" fontId="24" fillId="29" borderId="27" xfId="0" applyNumberFormat="1" applyFont="1" applyFill="1" applyBorder="1" applyAlignment="1">
      <alignment horizontal="right" vertical="center"/>
    </xf>
    <xf numFmtId="172" fontId="24" fillId="29" borderId="28" xfId="0" applyNumberFormat="1" applyFont="1" applyFill="1" applyBorder="1" applyAlignment="1">
      <alignment horizontal="right" vertical="center"/>
    </xf>
    <xf numFmtId="0" fontId="25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/>
    </xf>
    <xf numFmtId="49" fontId="46" fillId="26" borderId="11" xfId="0" applyNumberFormat="1" applyFont="1" applyFill="1" applyBorder="1" applyAlignment="1">
      <alignment horizontal="center" vertical="center"/>
    </xf>
    <xf numFmtId="0" fontId="25" fillId="26" borderId="11" xfId="0" applyFont="1" applyFill="1" applyBorder="1" applyAlignment="1">
      <alignment horizontal="left" vertical="center" wrapText="1" shrinkToFit="1"/>
    </xf>
    <xf numFmtId="49" fontId="52" fillId="26" borderId="11" xfId="0" applyNumberFormat="1" applyFont="1" applyFill="1" applyBorder="1" applyAlignment="1">
      <alignment/>
    </xf>
    <xf numFmtId="172" fontId="52" fillId="26" borderId="12" xfId="0" applyNumberFormat="1" applyFont="1" applyFill="1" applyBorder="1" applyAlignment="1">
      <alignment horizontal="right" vertical="center"/>
    </xf>
    <xf numFmtId="172" fontId="52" fillId="26" borderId="20" xfId="0" applyNumberFormat="1" applyFont="1" applyFill="1" applyBorder="1" applyAlignment="1">
      <alignment horizontal="right" vertical="center"/>
    </xf>
    <xf numFmtId="49" fontId="52" fillId="26" borderId="11" xfId="0" applyNumberFormat="1" applyFont="1" applyFill="1" applyBorder="1" applyAlignment="1">
      <alignment horizontal="center" vertical="center"/>
    </xf>
    <xf numFmtId="0" fontId="52" fillId="26" borderId="11" xfId="0" applyFont="1" applyFill="1" applyBorder="1" applyAlignment="1">
      <alignment horizontal="left" vertical="center" wrapText="1" shrinkToFit="1"/>
    </xf>
    <xf numFmtId="49" fontId="25" fillId="26" borderId="11" xfId="0" applyNumberFormat="1" applyFont="1" applyFill="1" applyBorder="1" applyAlignment="1">
      <alignment horizontal="center" vertical="center"/>
    </xf>
    <xf numFmtId="49" fontId="48" fillId="26" borderId="11" xfId="0" applyNumberFormat="1" applyFont="1" applyFill="1" applyBorder="1" applyAlignment="1">
      <alignment horizontal="center" vertical="center" wrapText="1" shrinkToFit="1"/>
    </xf>
    <xf numFmtId="49" fontId="24" fillId="31" borderId="11" xfId="0" applyNumberFormat="1" applyFont="1" applyFill="1" applyBorder="1" applyAlignment="1">
      <alignment horizontal="center" vertical="center"/>
    </xf>
    <xf numFmtId="0" fontId="24" fillId="31" borderId="11" xfId="0" applyFont="1" applyFill="1" applyBorder="1" applyAlignment="1">
      <alignment vertical="center" wrapText="1" shrinkToFit="1"/>
    </xf>
    <xf numFmtId="172" fontId="24" fillId="31" borderId="20" xfId="0" applyNumberFormat="1" applyFont="1" applyFill="1" applyBorder="1" applyAlignment="1">
      <alignment horizontal="right" vertical="center"/>
    </xf>
    <xf numFmtId="49" fontId="24" fillId="30" borderId="11" xfId="0" applyNumberFormat="1" applyFont="1" applyFill="1" applyBorder="1" applyAlignment="1">
      <alignment horizontal="center" vertical="center"/>
    </xf>
    <xf numFmtId="0" fontId="24" fillId="29" borderId="11" xfId="0" applyFont="1" applyFill="1" applyBorder="1" applyAlignment="1">
      <alignment horizontal="left" vertical="center" wrapText="1" shrinkToFit="1"/>
    </xf>
    <xf numFmtId="49" fontId="49" fillId="27" borderId="11" xfId="0" applyNumberFormat="1" applyFont="1" applyFill="1" applyBorder="1" applyAlignment="1">
      <alignment horizontal="center" vertical="center"/>
    </xf>
    <xf numFmtId="49" fontId="49" fillId="26" borderId="11" xfId="0" applyNumberFormat="1" applyFont="1" applyFill="1" applyBorder="1" applyAlignment="1">
      <alignment horizontal="center" vertical="center"/>
    </xf>
    <xf numFmtId="0" fontId="49" fillId="26" borderId="11" xfId="0" applyFont="1" applyFill="1" applyBorder="1" applyAlignment="1">
      <alignment horizontal="left" vertical="center" wrapText="1" shrinkToFit="1"/>
    </xf>
    <xf numFmtId="49" fontId="25" fillId="27" borderId="11" xfId="0" applyNumberFormat="1" applyFont="1" applyFill="1" applyBorder="1" applyAlignment="1">
      <alignment horizontal="center" vertical="center"/>
    </xf>
    <xf numFmtId="0" fontId="47" fillId="31" borderId="11" xfId="0" applyFont="1" applyFill="1" applyBorder="1" applyAlignment="1">
      <alignment vertical="center" wrapText="1" shrinkToFit="1"/>
    </xf>
    <xf numFmtId="0" fontId="24" fillId="30" borderId="11" xfId="0" applyFont="1" applyFill="1" applyBorder="1" applyAlignment="1">
      <alignment vertical="center" wrapText="1" shrinkToFit="1"/>
    </xf>
    <xf numFmtId="0" fontId="49" fillId="27" borderId="11" xfId="0" applyFont="1" applyFill="1" applyBorder="1" applyAlignment="1">
      <alignment vertical="center" wrapText="1" shrinkToFit="1"/>
    </xf>
    <xf numFmtId="49" fontId="24" fillId="27" borderId="11" xfId="0" applyNumberFormat="1" applyFont="1" applyFill="1" applyBorder="1" applyAlignment="1">
      <alignment/>
    </xf>
    <xf numFmtId="0" fontId="24" fillId="27" borderId="11" xfId="0" applyFont="1" applyFill="1" applyBorder="1" applyAlignment="1">
      <alignment vertical="center" wrapText="1" shrinkToFit="1"/>
    </xf>
    <xf numFmtId="172" fontId="24" fillId="27" borderId="12" xfId="0" applyNumberFormat="1" applyFont="1" applyFill="1" applyBorder="1" applyAlignment="1">
      <alignment horizontal="right" vertical="center"/>
    </xf>
    <xf numFmtId="172" fontId="24" fillId="27" borderId="20" xfId="0" applyNumberFormat="1" applyFont="1" applyFill="1" applyBorder="1" applyAlignment="1">
      <alignment horizontal="right" vertical="center"/>
    </xf>
    <xf numFmtId="0" fontId="52" fillId="27" borderId="11" xfId="0" applyFont="1" applyFill="1" applyBorder="1" applyAlignment="1">
      <alignment vertical="center" wrapText="1" shrinkToFit="1"/>
    </xf>
    <xf numFmtId="0" fontId="47" fillId="30" borderId="11" xfId="0" applyFont="1" applyFill="1" applyBorder="1" applyAlignment="1">
      <alignment vertical="center" wrapText="1" shrinkToFit="1"/>
    </xf>
    <xf numFmtId="172" fontId="75" fillId="26" borderId="12" xfId="0" applyNumberFormat="1" applyFont="1" applyFill="1" applyBorder="1" applyAlignment="1">
      <alignment horizontal="right" vertical="center"/>
    </xf>
    <xf numFmtId="172" fontId="75" fillId="26" borderId="20" xfId="0" applyNumberFormat="1" applyFont="1" applyFill="1" applyBorder="1" applyAlignment="1">
      <alignment horizontal="right" vertical="center"/>
    </xf>
    <xf numFmtId="49" fontId="24" fillId="30" borderId="11" xfId="0" applyNumberFormat="1" applyFont="1" applyFill="1" applyBorder="1" applyAlignment="1">
      <alignment/>
    </xf>
    <xf numFmtId="0" fontId="50" fillId="27" borderId="11" xfId="0" applyFont="1" applyFill="1" applyBorder="1" applyAlignment="1">
      <alignment horizontal="left" vertical="center" wrapText="1" shrinkToFit="1"/>
    </xf>
    <xf numFmtId="0" fontId="51" fillId="27" borderId="11" xfId="0" applyFont="1" applyFill="1" applyBorder="1" applyAlignment="1">
      <alignment horizontal="left" vertical="center" wrapText="1" shrinkToFit="1"/>
    </xf>
    <xf numFmtId="49" fontId="24" fillId="31" borderId="11" xfId="0" applyNumberFormat="1" applyFont="1" applyFill="1" applyBorder="1" applyAlignment="1">
      <alignment/>
    </xf>
    <xf numFmtId="172" fontId="47" fillId="26" borderId="12" xfId="0" applyNumberFormat="1" applyFont="1" applyFill="1" applyBorder="1" applyAlignment="1">
      <alignment horizontal="right" vertical="center"/>
    </xf>
    <xf numFmtId="172" fontId="47" fillId="26" borderId="20" xfId="0" applyNumberFormat="1" applyFont="1" applyFill="1" applyBorder="1" applyAlignment="1">
      <alignment horizontal="right" vertical="center"/>
    </xf>
    <xf numFmtId="0" fontId="20" fillId="27" borderId="11" xfId="0" applyFont="1" applyFill="1" applyBorder="1" applyAlignment="1">
      <alignment vertical="center" wrapText="1" shrinkToFit="1"/>
    </xf>
    <xf numFmtId="0" fontId="70" fillId="0" borderId="0" xfId="0" applyFont="1" applyAlignment="1">
      <alignment horizontal="left" wrapText="1" shrinkToFit="1"/>
    </xf>
    <xf numFmtId="0" fontId="25" fillId="0" borderId="0" xfId="0" applyFont="1" applyAlignment="1">
      <alignment horizontal="left" wrapText="1" shrinkToFit="1"/>
    </xf>
    <xf numFmtId="0" fontId="25" fillId="0" borderId="0" xfId="0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wrapText="1" shrinkToFi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 shrinkToFit="1"/>
    </xf>
    <xf numFmtId="0" fontId="48" fillId="0" borderId="13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 wrapText="1" shrinkToFit="1"/>
    </xf>
    <xf numFmtId="49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left" vertical="center" wrapText="1" shrinkToFit="1"/>
    </xf>
    <xf numFmtId="172" fontId="47" fillId="33" borderId="11" xfId="0" applyNumberFormat="1" applyFont="1" applyFill="1" applyBorder="1" applyAlignment="1">
      <alignment horizontal="right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 shrinkToFit="1"/>
    </xf>
    <xf numFmtId="172" fontId="52" fillId="0" borderId="11" xfId="0" applyNumberFormat="1" applyFont="1" applyBorder="1" applyAlignment="1">
      <alignment horizontal="right"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shrinkToFit="1"/>
    </xf>
    <xf numFmtId="172" fontId="25" fillId="0" borderId="11" xfId="0" applyNumberFormat="1" applyFont="1" applyBorder="1" applyAlignment="1">
      <alignment horizontal="right" vertical="center"/>
    </xf>
    <xf numFmtId="172" fontId="25" fillId="26" borderId="11" xfId="0" applyNumberFormat="1" applyFont="1" applyFill="1" applyBorder="1" applyAlignment="1">
      <alignment horizontal="right" vertical="center"/>
    </xf>
    <xf numFmtId="172" fontId="24" fillId="33" borderId="11" xfId="0" applyNumberFormat="1" applyFont="1" applyFill="1" applyBorder="1" applyAlignment="1">
      <alignment horizontal="right" vertical="center"/>
    </xf>
    <xf numFmtId="49" fontId="51" fillId="28" borderId="11" xfId="0" applyNumberFormat="1" applyFont="1" applyFill="1" applyBorder="1" applyAlignment="1">
      <alignment horizontal="center" vertical="center"/>
    </xf>
    <xf numFmtId="0" fontId="51" fillId="28" borderId="11" xfId="0" applyFont="1" applyFill="1" applyBorder="1" applyAlignment="1">
      <alignment horizontal="left" vertical="center" wrapText="1" shrinkToFit="1"/>
    </xf>
    <xf numFmtId="172" fontId="52" fillId="28" borderId="11" xfId="0" applyNumberFormat="1" applyFont="1" applyFill="1" applyBorder="1" applyAlignment="1">
      <alignment horizontal="right" vertical="center"/>
    </xf>
    <xf numFmtId="49" fontId="48" fillId="28" borderId="11" xfId="0" applyNumberFormat="1" applyFont="1" applyFill="1" applyBorder="1" applyAlignment="1">
      <alignment horizontal="center" vertical="center"/>
    </xf>
    <xf numFmtId="0" fontId="48" fillId="28" borderId="11" xfId="0" applyFont="1" applyFill="1" applyBorder="1" applyAlignment="1">
      <alignment horizontal="left" vertical="center" wrapText="1" shrinkToFit="1"/>
    </xf>
    <xf numFmtId="172" fontId="25" fillId="28" borderId="11" xfId="0" applyNumberFormat="1" applyFont="1" applyFill="1" applyBorder="1" applyAlignment="1">
      <alignment horizontal="right" vertical="center"/>
    </xf>
    <xf numFmtId="49" fontId="48" fillId="32" borderId="11" xfId="0" applyNumberFormat="1" applyFont="1" applyFill="1" applyBorder="1" applyAlignment="1">
      <alignment horizontal="center" vertical="center"/>
    </xf>
    <xf numFmtId="0" fontId="48" fillId="32" borderId="11" xfId="0" applyFont="1" applyFill="1" applyBorder="1" applyAlignment="1">
      <alignment horizontal="left" vertical="center" wrapText="1" shrinkToFit="1"/>
    </xf>
    <xf numFmtId="172" fontId="25" fillId="32" borderId="11" xfId="0" applyNumberFormat="1" applyFont="1" applyFill="1" applyBorder="1" applyAlignment="1">
      <alignment horizontal="right" vertical="center"/>
    </xf>
    <xf numFmtId="0" fontId="25" fillId="32" borderId="11" xfId="0" applyFont="1" applyFill="1" applyBorder="1" applyAlignment="1">
      <alignment horizontal="left" vertical="center" wrapText="1" shrinkToFit="1"/>
    </xf>
    <xf numFmtId="49" fontId="47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 shrinkToFit="1"/>
    </xf>
    <xf numFmtId="49" fontId="50" fillId="0" borderId="11" xfId="0" applyNumberFormat="1" applyFont="1" applyBorder="1" applyAlignment="1">
      <alignment horizontal="center" vertical="center"/>
    </xf>
    <xf numFmtId="0" fontId="50" fillId="28" borderId="11" xfId="0" applyFont="1" applyFill="1" applyBorder="1" applyAlignment="1">
      <alignment horizontal="left" vertical="center" wrapText="1" shrinkToFit="1"/>
    </xf>
    <xf numFmtId="172" fontId="49" fillId="28" borderId="11" xfId="0" applyNumberFormat="1" applyFont="1" applyFill="1" applyBorder="1" applyAlignment="1">
      <alignment horizontal="right" vertical="center"/>
    </xf>
    <xf numFmtId="172" fontId="49" fillId="0" borderId="11" xfId="0" applyNumberFormat="1" applyFont="1" applyBorder="1" applyAlignment="1">
      <alignment horizontal="right" vertical="center"/>
    </xf>
    <xf numFmtId="49" fontId="51" fillId="34" borderId="11" xfId="0" applyNumberFormat="1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 wrapText="1" shrinkToFit="1"/>
    </xf>
    <xf numFmtId="172" fontId="52" fillId="34" borderId="11" xfId="0" applyNumberFormat="1" applyFont="1" applyFill="1" applyBorder="1" applyAlignment="1">
      <alignment horizontal="right" vertical="center"/>
    </xf>
    <xf numFmtId="49" fontId="47" fillId="35" borderId="11" xfId="0" applyNumberFormat="1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left" vertical="center" wrapText="1" shrinkToFit="1"/>
    </xf>
    <xf numFmtId="172" fontId="24" fillId="35" borderId="11" xfId="0" applyNumberFormat="1" applyFont="1" applyFill="1" applyBorder="1" applyAlignment="1">
      <alignment horizontal="right" vertical="center"/>
    </xf>
    <xf numFmtId="172" fontId="48" fillId="26" borderId="11" xfId="0" applyNumberFormat="1" applyFont="1" applyFill="1" applyBorder="1" applyAlignment="1">
      <alignment horizontal="right" vertical="center"/>
    </xf>
    <xf numFmtId="172" fontId="48" fillId="0" borderId="11" xfId="0" applyNumberFormat="1" applyFont="1" applyBorder="1" applyAlignment="1">
      <alignment horizontal="right" vertical="center"/>
    </xf>
    <xf numFmtId="172" fontId="47" fillId="35" borderId="11" xfId="0" applyNumberFormat="1" applyFont="1" applyFill="1" applyBorder="1" applyAlignment="1">
      <alignment horizontal="right" vertical="center"/>
    </xf>
    <xf numFmtId="49" fontId="48" fillId="0" borderId="11" xfId="0" applyNumberFormat="1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 shrinkToFit="1"/>
    </xf>
    <xf numFmtId="172" fontId="47" fillId="0" borderId="11" xfId="0" applyNumberFormat="1" applyFont="1" applyBorder="1" applyAlignment="1">
      <alignment horizontal="right" vertical="center"/>
    </xf>
    <xf numFmtId="172" fontId="49" fillId="26" borderId="11" xfId="0" applyNumberFormat="1" applyFont="1" applyFill="1" applyBorder="1" applyAlignment="1">
      <alignment horizontal="right" vertical="center"/>
    </xf>
    <xf numFmtId="49" fontId="37" fillId="26" borderId="11" xfId="0" applyNumberFormat="1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center" vertical="center" wrapText="1" shrinkToFit="1"/>
    </xf>
    <xf numFmtId="0" fontId="50" fillId="0" borderId="11" xfId="0" applyFont="1" applyBorder="1" applyAlignment="1">
      <alignment horizontal="left" vertical="center" wrapText="1" shrinkToFit="1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4" xfId="0" applyFont="1" applyBorder="1" applyAlignment="1">
      <alignment horizontal="center" vertical="center" wrapText="1" shrinkToFit="1"/>
    </xf>
    <xf numFmtId="49" fontId="47" fillId="36" borderId="11" xfId="0" applyNumberFormat="1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left" vertical="center" wrapText="1" shrinkToFit="1"/>
    </xf>
    <xf numFmtId="172" fontId="47" fillId="36" borderId="12" xfId="0" applyNumberFormat="1" applyFont="1" applyFill="1" applyBorder="1" applyAlignment="1">
      <alignment horizontal="right" vertical="center"/>
    </xf>
    <xf numFmtId="172" fontId="47" fillId="36" borderId="20" xfId="0" applyNumberFormat="1" applyFont="1" applyFill="1" applyBorder="1" applyAlignment="1">
      <alignment horizontal="right" vertical="center"/>
    </xf>
    <xf numFmtId="172" fontId="52" fillId="0" borderId="12" xfId="0" applyNumberFormat="1" applyFont="1" applyBorder="1" applyAlignment="1">
      <alignment horizontal="right" vertical="center"/>
    </xf>
    <xf numFmtId="172" fontId="52" fillId="0" borderId="20" xfId="0" applyNumberFormat="1" applyFont="1" applyBorder="1" applyAlignment="1">
      <alignment horizontal="right" vertical="center"/>
    </xf>
    <xf numFmtId="172" fontId="25" fillId="0" borderId="12" xfId="0" applyNumberFormat="1" applyFont="1" applyBorder="1" applyAlignment="1">
      <alignment horizontal="right" vertical="center"/>
    </xf>
    <xf numFmtId="172" fontId="25" fillId="0" borderId="20" xfId="0" applyNumberFormat="1" applyFont="1" applyBorder="1" applyAlignment="1">
      <alignment horizontal="right" vertical="center"/>
    </xf>
    <xf numFmtId="49" fontId="47" fillId="20" borderId="11" xfId="0" applyNumberFormat="1" applyFont="1" applyFill="1" applyBorder="1" applyAlignment="1">
      <alignment horizontal="center" vertical="center"/>
    </xf>
    <xf numFmtId="0" fontId="47" fillId="20" borderId="11" xfId="0" applyFont="1" applyFill="1" applyBorder="1" applyAlignment="1">
      <alignment horizontal="left" vertical="center" wrapText="1" shrinkToFit="1"/>
    </xf>
    <xf numFmtId="172" fontId="24" fillId="20" borderId="12" xfId="0" applyNumberFormat="1" applyFont="1" applyFill="1" applyBorder="1" applyAlignment="1">
      <alignment horizontal="right" vertical="center"/>
    </xf>
    <xf numFmtId="172" fontId="24" fillId="20" borderId="20" xfId="0" applyNumberFormat="1" applyFont="1" applyFill="1" applyBorder="1" applyAlignment="1">
      <alignment horizontal="right" vertical="center"/>
    </xf>
    <xf numFmtId="172" fontId="52" fillId="28" borderId="12" xfId="0" applyNumberFormat="1" applyFont="1" applyFill="1" applyBorder="1" applyAlignment="1">
      <alignment horizontal="right" vertical="center"/>
    </xf>
    <xf numFmtId="172" fontId="52" fillId="28" borderId="20" xfId="0" applyNumberFormat="1" applyFont="1" applyFill="1" applyBorder="1" applyAlignment="1">
      <alignment horizontal="right" vertical="center"/>
    </xf>
    <xf numFmtId="0" fontId="47" fillId="28" borderId="11" xfId="0" applyFont="1" applyFill="1" applyBorder="1" applyAlignment="1">
      <alignment horizontal="left" vertical="center" wrapText="1" shrinkToFit="1"/>
    </xf>
    <xf numFmtId="172" fontId="25" fillId="28" borderId="12" xfId="0" applyNumberFormat="1" applyFont="1" applyFill="1" applyBorder="1" applyAlignment="1">
      <alignment horizontal="right" vertical="center"/>
    </xf>
    <xf numFmtId="172" fontId="25" fillId="28" borderId="2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left" vertical="center" wrapText="1" shrinkToFit="1"/>
    </xf>
    <xf numFmtId="0" fontId="52" fillId="0" borderId="11" xfId="0" applyFont="1" applyBorder="1" applyAlignment="1">
      <alignment horizontal="left" vertical="center" wrapText="1" shrinkToFit="1"/>
    </xf>
    <xf numFmtId="172" fontId="24" fillId="0" borderId="12" xfId="0" applyNumberFormat="1" applyFont="1" applyBorder="1" applyAlignment="1">
      <alignment horizontal="right" vertical="center"/>
    </xf>
    <xf numFmtId="172" fontId="24" fillId="0" borderId="20" xfId="0" applyNumberFormat="1" applyFont="1" applyBorder="1" applyAlignment="1">
      <alignment horizontal="right" vertical="center"/>
    </xf>
    <xf numFmtId="172" fontId="48" fillId="0" borderId="12" xfId="0" applyNumberFormat="1" applyFont="1" applyBorder="1" applyAlignment="1">
      <alignment horizontal="right" vertical="center"/>
    </xf>
    <xf numFmtId="172" fontId="48" fillId="0" borderId="20" xfId="0" applyNumberFormat="1" applyFont="1" applyBorder="1" applyAlignment="1">
      <alignment horizontal="right" vertical="center"/>
    </xf>
    <xf numFmtId="172" fontId="47" fillId="0" borderId="12" xfId="0" applyNumberFormat="1" applyFont="1" applyBorder="1" applyAlignment="1">
      <alignment horizontal="right" vertical="center"/>
    </xf>
    <xf numFmtId="172" fontId="47" fillId="0" borderId="20" xfId="0" applyNumberFormat="1" applyFont="1" applyBorder="1" applyAlignment="1">
      <alignment horizontal="right" vertical="center"/>
    </xf>
    <xf numFmtId="172" fontId="30" fillId="0" borderId="0" xfId="0" applyNumberFormat="1" applyFont="1" applyAlignment="1">
      <alignment/>
    </xf>
    <xf numFmtId="0" fontId="25" fillId="0" borderId="17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justify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justify" vertical="top" wrapText="1"/>
    </xf>
    <xf numFmtId="0" fontId="25" fillId="0" borderId="29" xfId="0" applyFont="1" applyBorder="1" applyAlignment="1">
      <alignment horizontal="justify" vertical="top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172" fontId="25" fillId="0" borderId="11" xfId="0" applyNumberFormat="1" applyFont="1" applyBorder="1" applyAlignment="1">
      <alignment horizontal="center" vertical="center"/>
    </xf>
    <xf numFmtId="0" fontId="32" fillId="26" borderId="11" xfId="0" applyFont="1" applyFill="1" applyBorder="1" applyAlignment="1">
      <alignment horizontal="justify" vertical="center" wrapText="1" shrinkToFit="1"/>
    </xf>
    <xf numFmtId="0" fontId="32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43" fillId="26" borderId="0" xfId="0" applyFont="1" applyFill="1" applyAlignment="1">
      <alignment horizontal="right"/>
    </xf>
    <xf numFmtId="0" fontId="32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Alignment="1">
      <alignment vertical="top" wrapText="1"/>
    </xf>
    <xf numFmtId="3" fontId="20" fillId="0" borderId="0" xfId="0" applyNumberFormat="1" applyFont="1" applyBorder="1" applyAlignment="1">
      <alignment vertical="top"/>
    </xf>
    <xf numFmtId="0" fontId="4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25" fillId="0" borderId="21" xfId="0" applyFont="1" applyBorder="1" applyAlignment="1">
      <alignment horizontal="left" vertical="center" wrapText="1" shrinkToFit="1"/>
    </xf>
    <xf numFmtId="0" fontId="25" fillId="0" borderId="30" xfId="0" applyFont="1" applyBorder="1" applyAlignment="1">
      <alignment horizontal="left" vertical="center" wrapText="1" shrinkToFit="1"/>
    </xf>
    <xf numFmtId="0" fontId="25" fillId="0" borderId="11" xfId="0" applyFont="1" applyBorder="1" applyAlignment="1">
      <alignment horizontal="left" vertical="center" wrapText="1" shrinkToFit="1"/>
    </xf>
    <xf numFmtId="0" fontId="25" fillId="0" borderId="26" xfId="0" applyFont="1" applyBorder="1" applyAlignment="1">
      <alignment horizontal="left" vertical="top" wrapText="1"/>
    </xf>
    <xf numFmtId="0" fontId="25" fillId="0" borderId="31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center" wrapText="1" shrinkToFit="1"/>
    </xf>
    <xf numFmtId="0" fontId="25" fillId="0" borderId="16" xfId="0" applyFont="1" applyBorder="1" applyAlignment="1">
      <alignment horizontal="left" vertical="center" wrapText="1" shrinkToFit="1"/>
    </xf>
    <xf numFmtId="0" fontId="25" fillId="26" borderId="12" xfId="0" applyFont="1" applyFill="1" applyBorder="1" applyAlignment="1">
      <alignment horizontal="left" vertical="center" wrapText="1" shrinkToFit="1"/>
    </xf>
    <xf numFmtId="0" fontId="25" fillId="26" borderId="16" xfId="0" applyFont="1" applyFill="1" applyBorder="1" applyAlignment="1">
      <alignment horizontal="left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 shrinkToFit="1"/>
    </xf>
    <xf numFmtId="0" fontId="24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44" fillId="26" borderId="0" xfId="0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 vertical="center" wrapText="1" shrinkToFit="1"/>
    </xf>
    <xf numFmtId="0" fontId="32" fillId="26" borderId="16" xfId="0" applyFont="1" applyFill="1" applyBorder="1" applyAlignment="1">
      <alignment horizontal="center" vertical="center" wrapText="1" shrinkToFit="1"/>
    </xf>
    <xf numFmtId="0" fontId="32" fillId="26" borderId="12" xfId="0" applyFont="1" applyFill="1" applyBorder="1" applyAlignment="1">
      <alignment horizontal="justify" vertical="center" wrapText="1" shrinkToFit="1"/>
    </xf>
    <xf numFmtId="0" fontId="32" fillId="26" borderId="32" xfId="0" applyFont="1" applyFill="1" applyBorder="1" applyAlignment="1">
      <alignment horizontal="justify" vertical="center" wrapText="1" shrinkToFit="1"/>
    </xf>
    <xf numFmtId="0" fontId="27" fillId="0" borderId="0" xfId="0" applyFont="1" applyBorder="1" applyAlignment="1">
      <alignment horizontal="center" wrapText="1" shrinkToFit="1"/>
    </xf>
    <xf numFmtId="0" fontId="32" fillId="26" borderId="11" xfId="0" applyFont="1" applyFill="1" applyBorder="1" applyAlignment="1">
      <alignment horizontal="center" vertical="center" wrapText="1" shrinkToFit="1"/>
    </xf>
    <xf numFmtId="0" fontId="32" fillId="26" borderId="11" xfId="0" applyFont="1" applyFill="1" applyBorder="1" applyAlignment="1">
      <alignment horizontal="justify" vertical="center" wrapText="1" shrinkToFit="1"/>
    </xf>
    <xf numFmtId="0" fontId="3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47" fillId="0" borderId="0" xfId="0" applyFont="1" applyBorder="1" applyAlignment="1">
      <alignment horizontal="center" wrapText="1" shrinkToFit="1"/>
    </xf>
    <xf numFmtId="0" fontId="20" fillId="0" borderId="0" xfId="0" applyFont="1" applyBorder="1" applyAlignment="1">
      <alignment horizontal="right"/>
    </xf>
    <xf numFmtId="0" fontId="33" fillId="26" borderId="0" xfId="0" applyFont="1" applyFill="1" applyBorder="1" applyAlignment="1">
      <alignment horizontal="center" wrapText="1"/>
    </xf>
    <xf numFmtId="0" fontId="22" fillId="26" borderId="11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 vertical="center" wrapText="1" shrinkToFit="1"/>
    </xf>
    <xf numFmtId="0" fontId="48" fillId="26" borderId="11" xfId="0" applyFont="1" applyFill="1" applyBorder="1" applyAlignment="1">
      <alignment horizontal="center" vertical="center" wrapText="1"/>
    </xf>
    <xf numFmtId="0" fontId="48" fillId="26" borderId="11" xfId="0" applyFont="1" applyFill="1" applyBorder="1" applyAlignment="1">
      <alignment horizontal="center" vertical="center" wrapText="1" shrinkToFit="1"/>
    </xf>
    <xf numFmtId="0" fontId="25" fillId="26" borderId="12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wrapText="1"/>
    </xf>
    <xf numFmtId="0" fontId="47" fillId="26" borderId="0" xfId="0" applyFont="1" applyFill="1" applyBorder="1" applyAlignment="1">
      <alignment horizontal="center" wrapText="1"/>
    </xf>
    <xf numFmtId="0" fontId="25" fillId="26" borderId="11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173" fontId="21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73" fontId="20" fillId="0" borderId="13" xfId="0" applyNumberFormat="1" applyFont="1" applyBorder="1" applyAlignment="1">
      <alignment horizontal="center" vertical="center" wrapText="1"/>
    </xf>
    <xf numFmtId="173" fontId="20" fillId="0" borderId="1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top" wrapText="1"/>
    </xf>
    <xf numFmtId="172" fontId="20" fillId="0" borderId="11" xfId="0" applyNumberFormat="1" applyFont="1" applyBorder="1" applyAlignment="1">
      <alignment horizontal="center" vertical="top" wrapText="1"/>
    </xf>
    <xf numFmtId="3" fontId="21" fillId="0" borderId="0" xfId="0" applyNumberFormat="1" applyFont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3" fontId="22" fillId="0" borderId="11" xfId="0" applyNumberFormat="1" applyFont="1" applyBorder="1" applyAlignment="1">
      <alignment horizontal="center" vertical="top" wrapText="1"/>
    </xf>
    <xf numFmtId="3" fontId="20" fillId="0" borderId="10" xfId="0" applyNumberFormat="1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\&#1041;&#1070;&#1044;&#1046;&#1045;&#1058;%20&#1042;&#1048;&#1057;&#1048;&#1052;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 гарантий"/>
    </sheetNames>
    <sheetDataSet>
      <sheetData sheetId="0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="70" zoomScaleNormal="70" workbookViewId="0" topLeftCell="A1">
      <selection activeCell="F10" sqref="F10"/>
    </sheetView>
  </sheetViews>
  <sheetFormatPr defaultColWidth="9.00390625" defaultRowHeight="12.75"/>
  <cols>
    <col min="1" max="1" width="63.875" style="14" customWidth="1"/>
    <col min="2" max="2" width="30.00390625" style="14" customWidth="1"/>
    <col min="3" max="3" width="28.25390625" style="14" customWidth="1"/>
  </cols>
  <sheetData>
    <row r="1" spans="1:3" s="222" customFormat="1" ht="18.75">
      <c r="A1" s="221"/>
      <c r="B1" s="517" t="s">
        <v>50</v>
      </c>
      <c r="C1" s="517"/>
    </row>
    <row r="2" spans="1:3" s="222" customFormat="1" ht="18.75">
      <c r="A2" s="221"/>
      <c r="B2" s="517" t="s">
        <v>676</v>
      </c>
      <c r="C2" s="517"/>
    </row>
    <row r="3" spans="1:3" s="222" customFormat="1" ht="18.75">
      <c r="A3" s="221"/>
      <c r="B3" s="517" t="s">
        <v>2</v>
      </c>
      <c r="C3" s="517"/>
    </row>
    <row r="4" spans="1:3" s="222" customFormat="1" ht="18.75">
      <c r="A4" s="221"/>
      <c r="B4" s="517" t="s">
        <v>677</v>
      </c>
      <c r="C4" s="517"/>
    </row>
    <row r="5" spans="1:3" s="222" customFormat="1" ht="18.75">
      <c r="A5" s="221"/>
      <c r="B5" s="517"/>
      <c r="C5" s="517"/>
    </row>
    <row r="6" spans="1:3" s="222" customFormat="1" ht="18.75">
      <c r="A6" s="221"/>
      <c r="B6" s="221"/>
      <c r="C6" s="221"/>
    </row>
    <row r="7" spans="1:3" s="222" customFormat="1" ht="18.75">
      <c r="A7" s="516" t="s">
        <v>51</v>
      </c>
      <c r="B7" s="516"/>
      <c r="C7" s="516"/>
    </row>
    <row r="8" spans="1:3" s="222" customFormat="1" ht="18.75">
      <c r="A8" s="516" t="s">
        <v>52</v>
      </c>
      <c r="B8" s="516"/>
      <c r="C8" s="516"/>
    </row>
    <row r="9" spans="1:3" s="222" customFormat="1" ht="18.75">
      <c r="A9" s="516" t="s">
        <v>53</v>
      </c>
      <c r="B9" s="516"/>
      <c r="C9" s="516"/>
    </row>
    <row r="10" spans="1:3" s="222" customFormat="1" ht="18.75">
      <c r="A10" s="516" t="s">
        <v>606</v>
      </c>
      <c r="B10" s="516"/>
      <c r="C10" s="516"/>
    </row>
    <row r="11" spans="1:3" s="222" customFormat="1" ht="18.75">
      <c r="A11" s="221"/>
      <c r="B11" s="221"/>
      <c r="C11" s="221"/>
    </row>
    <row r="12" spans="1:3" s="222" customFormat="1" ht="109.5" customHeight="1">
      <c r="A12" s="223" t="s">
        <v>54</v>
      </c>
      <c r="B12" s="223" t="s">
        <v>55</v>
      </c>
      <c r="C12" s="223" t="s">
        <v>56</v>
      </c>
    </row>
    <row r="13" spans="1:3" s="222" customFormat="1" ht="51.75" customHeight="1">
      <c r="A13" s="224" t="s">
        <v>418</v>
      </c>
      <c r="B13" s="223" t="s">
        <v>57</v>
      </c>
      <c r="C13" s="225">
        <v>100</v>
      </c>
    </row>
    <row r="14" spans="1:3" s="222" customFormat="1" ht="50.25" customHeight="1">
      <c r="A14" s="224" t="s">
        <v>419</v>
      </c>
      <c r="B14" s="223" t="s">
        <v>58</v>
      </c>
      <c r="C14" s="225">
        <v>100</v>
      </c>
    </row>
    <row r="15" spans="1:3" s="222" customFormat="1" ht="111.75" customHeight="1">
      <c r="A15" s="224" t="s">
        <v>420</v>
      </c>
      <c r="B15" s="223" t="s">
        <v>59</v>
      </c>
      <c r="C15" s="225">
        <v>100</v>
      </c>
    </row>
    <row r="16" spans="1:3" s="222" customFormat="1" ht="58.5" customHeight="1">
      <c r="A16" s="224" t="s">
        <v>421</v>
      </c>
      <c r="B16" s="223" t="s">
        <v>60</v>
      </c>
      <c r="C16" s="225">
        <v>100</v>
      </c>
    </row>
    <row r="17" spans="1:3" s="222" customFormat="1" ht="119.25" customHeight="1">
      <c r="A17" s="224" t="s">
        <v>422</v>
      </c>
      <c r="B17" s="223" t="s">
        <v>61</v>
      </c>
      <c r="C17" s="225">
        <v>100</v>
      </c>
    </row>
    <row r="18" spans="1:3" s="222" customFormat="1" ht="48" customHeight="1">
      <c r="A18" s="224" t="s">
        <v>423</v>
      </c>
      <c r="B18" s="223" t="s">
        <v>62</v>
      </c>
      <c r="C18" s="225">
        <v>100</v>
      </c>
    </row>
    <row r="19" spans="1:3" s="222" customFormat="1" ht="18.75">
      <c r="A19" s="226"/>
      <c r="B19" s="226"/>
      <c r="C19" s="226"/>
    </row>
    <row r="20" spans="1:3" s="222" customFormat="1" ht="18.75">
      <c r="A20" s="226"/>
      <c r="B20" s="226"/>
      <c r="C20" s="226"/>
    </row>
    <row r="21" spans="1:3" ht="15">
      <c r="A21" s="31"/>
      <c r="B21" s="31"/>
      <c r="C21" s="31"/>
    </row>
    <row r="22" spans="1:3" ht="15">
      <c r="A22" s="31"/>
      <c r="B22" s="31"/>
      <c r="C22" s="31"/>
    </row>
    <row r="23" spans="1:3" ht="15">
      <c r="A23" s="31"/>
      <c r="B23" s="31"/>
      <c r="C23" s="31"/>
    </row>
  </sheetData>
  <sheetProtection selectLockedCells="1" selectUnlockedCells="1"/>
  <mergeCells count="9">
    <mergeCell ref="A8:C8"/>
    <mergeCell ref="A9:C9"/>
    <mergeCell ref="A10:C10"/>
    <mergeCell ref="B1:C1"/>
    <mergeCell ref="B2:C2"/>
    <mergeCell ref="B3:C3"/>
    <mergeCell ref="B4:C4"/>
    <mergeCell ref="B5:C5"/>
    <mergeCell ref="A7:C7"/>
  </mergeCells>
  <printOptions/>
  <pageMargins left="0" right="0" top="0" bottom="0" header="0" footer="0"/>
  <pageSetup fitToHeight="0" fitToWidth="1"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92"/>
  <sheetViews>
    <sheetView view="pageBreakPreview" zoomScale="80" zoomScaleNormal="60" zoomScaleSheetLayoutView="80" workbookViewId="0" topLeftCell="A1">
      <selection activeCell="E1" sqref="E1:F4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5.875" style="14" customWidth="1"/>
    <col min="4" max="4" width="9.75390625" style="14" customWidth="1"/>
    <col min="5" max="5" width="64.25390625" style="25" customWidth="1"/>
    <col min="6" max="6" width="18.75390625" style="14" customWidth="1"/>
  </cols>
  <sheetData>
    <row r="1" spans="1:6" ht="15">
      <c r="A1" s="191"/>
      <c r="B1" s="144"/>
      <c r="C1" s="144"/>
      <c r="D1" s="144"/>
      <c r="E1" s="145"/>
      <c r="F1" s="146" t="s">
        <v>639</v>
      </c>
    </row>
    <row r="2" spans="1:6" ht="15">
      <c r="A2" s="191"/>
      <c r="B2" s="144"/>
      <c r="C2" s="144"/>
      <c r="D2" s="144"/>
      <c r="E2" s="145"/>
      <c r="F2" s="146" t="s">
        <v>678</v>
      </c>
    </row>
    <row r="3" spans="1:6" ht="15">
      <c r="A3" s="191"/>
      <c r="B3" s="144"/>
      <c r="C3" s="144"/>
      <c r="D3" s="144"/>
      <c r="E3" s="145"/>
      <c r="F3" s="146" t="s">
        <v>2</v>
      </c>
    </row>
    <row r="4" spans="1:6" ht="15">
      <c r="A4" s="191"/>
      <c r="B4" s="144"/>
      <c r="C4" s="144"/>
      <c r="D4" s="144"/>
      <c r="E4" s="549" t="s">
        <v>677</v>
      </c>
      <c r="F4" s="549"/>
    </row>
    <row r="5" spans="1:6" ht="15">
      <c r="A5" s="191"/>
      <c r="B5" s="144"/>
      <c r="C5" s="144"/>
      <c r="D5" s="144"/>
      <c r="E5" s="210"/>
      <c r="F5" s="211"/>
    </row>
    <row r="6" spans="1:6" ht="15" hidden="1">
      <c r="A6" s="191"/>
      <c r="B6" s="144"/>
      <c r="C6" s="144"/>
      <c r="D6" s="144"/>
      <c r="E6" s="145"/>
      <c r="F6" s="146"/>
    </row>
    <row r="7" spans="1:6" ht="15" customHeight="1">
      <c r="A7" s="550" t="s">
        <v>275</v>
      </c>
      <c r="B7" s="550"/>
      <c r="C7" s="550"/>
      <c r="D7" s="550"/>
      <c r="E7" s="550"/>
      <c r="F7" s="550"/>
    </row>
    <row r="8" spans="1:6" ht="15" customHeight="1">
      <c r="A8" s="550" t="s">
        <v>2</v>
      </c>
      <c r="B8" s="550"/>
      <c r="C8" s="550"/>
      <c r="D8" s="550"/>
      <c r="E8" s="550"/>
      <c r="F8" s="550"/>
    </row>
    <row r="9" spans="1:6" ht="21" customHeight="1">
      <c r="A9" s="550" t="s">
        <v>616</v>
      </c>
      <c r="B9" s="550"/>
      <c r="C9" s="550"/>
      <c r="D9" s="550"/>
      <c r="E9" s="550"/>
      <c r="F9" s="550"/>
    </row>
    <row r="10" spans="1:6" ht="2.25" customHeight="1">
      <c r="A10" s="191"/>
      <c r="B10" s="144"/>
      <c r="C10" s="144"/>
      <c r="D10" s="144"/>
      <c r="E10" s="145"/>
      <c r="F10" s="144"/>
    </row>
    <row r="11" spans="1:6" ht="15" hidden="1">
      <c r="A11" s="191"/>
      <c r="B11" s="144"/>
      <c r="C11" s="144"/>
      <c r="D11" s="144"/>
      <c r="E11" s="145"/>
      <c r="F11" s="146" t="s">
        <v>26</v>
      </c>
    </row>
    <row r="12" spans="1:6" ht="13.5" customHeight="1">
      <c r="A12" s="551" t="s">
        <v>276</v>
      </c>
      <c r="B12" s="552" t="s">
        <v>277</v>
      </c>
      <c r="C12" s="552" t="s">
        <v>138</v>
      </c>
      <c r="D12" s="552" t="s">
        <v>139</v>
      </c>
      <c r="E12" s="553" t="s">
        <v>140</v>
      </c>
      <c r="F12" s="552" t="s">
        <v>561</v>
      </c>
    </row>
    <row r="13" spans="1:6" ht="12.75">
      <c r="A13" s="551"/>
      <c r="B13" s="552"/>
      <c r="C13" s="552"/>
      <c r="D13" s="552"/>
      <c r="E13" s="553"/>
      <c r="F13" s="552"/>
    </row>
    <row r="14" spans="1:6" ht="12.75">
      <c r="A14" s="551"/>
      <c r="B14" s="552"/>
      <c r="C14" s="552"/>
      <c r="D14" s="552"/>
      <c r="E14" s="553"/>
      <c r="F14" s="552"/>
    </row>
    <row r="15" spans="1:6" ht="12.75">
      <c r="A15" s="551"/>
      <c r="B15" s="552"/>
      <c r="C15" s="552"/>
      <c r="D15" s="552"/>
      <c r="E15" s="553"/>
      <c r="F15" s="552"/>
    </row>
    <row r="16" spans="1:6" ht="9" customHeight="1">
      <c r="A16" s="551"/>
      <c r="B16" s="552"/>
      <c r="C16" s="552"/>
      <c r="D16" s="552"/>
      <c r="E16" s="553"/>
      <c r="F16" s="552"/>
    </row>
    <row r="17" spans="1:6" ht="4.5" customHeight="1">
      <c r="A17" s="551"/>
      <c r="B17" s="552"/>
      <c r="C17" s="552"/>
      <c r="D17" s="552"/>
      <c r="E17" s="553"/>
      <c r="F17" s="552"/>
    </row>
    <row r="18" spans="1:6" ht="12.75" hidden="1">
      <c r="A18" s="551"/>
      <c r="B18" s="552"/>
      <c r="C18" s="552"/>
      <c r="D18" s="552"/>
      <c r="E18" s="553"/>
      <c r="F18" s="552"/>
    </row>
    <row r="19" spans="1:6" ht="12.75" hidden="1">
      <c r="A19" s="551"/>
      <c r="B19" s="552"/>
      <c r="C19" s="552"/>
      <c r="D19" s="552"/>
      <c r="E19" s="553"/>
      <c r="F19" s="552"/>
    </row>
    <row r="20" spans="1:6" ht="12.75" hidden="1">
      <c r="A20" s="551"/>
      <c r="B20" s="552"/>
      <c r="C20" s="552"/>
      <c r="D20" s="552"/>
      <c r="E20" s="553"/>
      <c r="F20" s="552"/>
    </row>
    <row r="21" spans="1:6" ht="12.75" hidden="1">
      <c r="A21" s="551"/>
      <c r="B21" s="552"/>
      <c r="C21" s="552"/>
      <c r="D21" s="552"/>
      <c r="E21" s="553"/>
      <c r="F21" s="552"/>
    </row>
    <row r="22" spans="1:6" s="63" customFormat="1" ht="24.75" customHeight="1">
      <c r="A22" s="150" t="s">
        <v>278</v>
      </c>
      <c r="B22" s="192"/>
      <c r="C22" s="192"/>
      <c r="D22" s="192"/>
      <c r="E22" s="193" t="s">
        <v>279</v>
      </c>
      <c r="F22" s="151">
        <f>F23</f>
        <v>74.5</v>
      </c>
    </row>
    <row r="23" spans="1:6" ht="18" customHeight="1">
      <c r="A23" s="165"/>
      <c r="B23" s="167" t="s">
        <v>280</v>
      </c>
      <c r="C23" s="167"/>
      <c r="D23" s="167"/>
      <c r="E23" s="194" t="s">
        <v>281</v>
      </c>
      <c r="F23" s="166">
        <f>F38</f>
        <v>74.5</v>
      </c>
    </row>
    <row r="24" spans="1:6" ht="28.5" hidden="1">
      <c r="A24" s="123"/>
      <c r="B24" s="195" t="s">
        <v>282</v>
      </c>
      <c r="C24" s="195"/>
      <c r="D24" s="195"/>
      <c r="E24" s="127" t="s">
        <v>283</v>
      </c>
      <c r="F24" s="136">
        <f>F25</f>
        <v>0</v>
      </c>
    </row>
    <row r="25" spans="1:6" ht="15" customHeight="1" hidden="1">
      <c r="A25" s="123"/>
      <c r="B25" s="128"/>
      <c r="C25" s="128" t="s">
        <v>272</v>
      </c>
      <c r="D25" s="128"/>
      <c r="E25" s="125" t="s">
        <v>247</v>
      </c>
      <c r="F25" s="117">
        <f>F26</f>
        <v>0</v>
      </c>
    </row>
    <row r="26" spans="1:6" ht="30" hidden="1">
      <c r="A26" s="123"/>
      <c r="B26" s="128"/>
      <c r="C26" s="128" t="s">
        <v>273</v>
      </c>
      <c r="D26" s="128"/>
      <c r="E26" s="125" t="s">
        <v>249</v>
      </c>
      <c r="F26" s="117">
        <f>F27</f>
        <v>0</v>
      </c>
    </row>
    <row r="27" spans="1:6" ht="15" hidden="1">
      <c r="A27" s="123"/>
      <c r="B27" s="128"/>
      <c r="C27" s="128" t="s">
        <v>274</v>
      </c>
      <c r="D27" s="128"/>
      <c r="E27" s="125" t="s">
        <v>251</v>
      </c>
      <c r="F27" s="117">
        <f>F28+F30</f>
        <v>0</v>
      </c>
    </row>
    <row r="28" spans="1:6" ht="88.5" customHeight="1" hidden="1">
      <c r="A28" s="123"/>
      <c r="B28" s="128"/>
      <c r="C28" s="128"/>
      <c r="D28" s="128">
        <v>100</v>
      </c>
      <c r="E28" s="125" t="s">
        <v>252</v>
      </c>
      <c r="F28" s="117">
        <f>F29</f>
        <v>0</v>
      </c>
    </row>
    <row r="29" spans="1:6" ht="30" customHeight="1" hidden="1">
      <c r="A29" s="123"/>
      <c r="B29" s="128"/>
      <c r="C29" s="128"/>
      <c r="D29" s="128">
        <v>120</v>
      </c>
      <c r="E29" s="125" t="s">
        <v>284</v>
      </c>
      <c r="F29" s="117">
        <v>0</v>
      </c>
    </row>
    <row r="30" spans="1:6" ht="15" hidden="1">
      <c r="A30" s="123"/>
      <c r="B30" s="128"/>
      <c r="C30" s="128"/>
      <c r="D30" s="128"/>
      <c r="E30" s="125"/>
      <c r="F30" s="117"/>
    </row>
    <row r="31" spans="1:6" ht="15" hidden="1">
      <c r="A31" s="123"/>
      <c r="B31" s="128"/>
      <c r="C31" s="128"/>
      <c r="D31" s="128"/>
      <c r="E31" s="125"/>
      <c r="F31" s="117"/>
    </row>
    <row r="32" spans="1:6" ht="15" hidden="1">
      <c r="A32" s="123"/>
      <c r="B32" s="195"/>
      <c r="C32" s="128"/>
      <c r="D32" s="128"/>
      <c r="E32" s="127"/>
      <c r="F32" s="136"/>
    </row>
    <row r="33" spans="1:6" ht="15" hidden="1">
      <c r="A33" s="123"/>
      <c r="B33" s="128"/>
      <c r="C33" s="128"/>
      <c r="D33" s="128"/>
      <c r="E33" s="125"/>
      <c r="F33" s="117"/>
    </row>
    <row r="34" spans="1:6" ht="15" hidden="1">
      <c r="A34" s="123"/>
      <c r="B34" s="128"/>
      <c r="C34" s="128"/>
      <c r="D34" s="128"/>
      <c r="E34" s="125"/>
      <c r="F34" s="117"/>
    </row>
    <row r="35" spans="1:6" ht="15" hidden="1">
      <c r="A35" s="123"/>
      <c r="B35" s="128"/>
      <c r="C35" s="128"/>
      <c r="D35" s="128"/>
      <c r="E35" s="125"/>
      <c r="F35" s="117"/>
    </row>
    <row r="36" spans="1:6" ht="15" hidden="1">
      <c r="A36" s="123"/>
      <c r="B36" s="128"/>
      <c r="C36" s="128"/>
      <c r="D36" s="128"/>
      <c r="E36" s="125"/>
      <c r="F36" s="117"/>
    </row>
    <row r="37" spans="1:6" ht="15" hidden="1">
      <c r="A37" s="123"/>
      <c r="B37" s="128"/>
      <c r="C37" s="128"/>
      <c r="D37" s="128"/>
      <c r="E37" s="125"/>
      <c r="F37" s="117"/>
    </row>
    <row r="38" spans="1:6" ht="49.5" customHeight="1">
      <c r="A38" s="156"/>
      <c r="B38" s="196" t="s">
        <v>287</v>
      </c>
      <c r="C38" s="196"/>
      <c r="D38" s="196"/>
      <c r="E38" s="161" t="s">
        <v>288</v>
      </c>
      <c r="F38" s="157">
        <f>F44+F39</f>
        <v>74.5</v>
      </c>
    </row>
    <row r="39" spans="1:6" ht="37.5" customHeight="1">
      <c r="A39" s="123"/>
      <c r="B39" s="195"/>
      <c r="C39" s="182" t="s">
        <v>517</v>
      </c>
      <c r="D39" s="195"/>
      <c r="E39" s="183" t="s">
        <v>247</v>
      </c>
      <c r="F39" s="172">
        <f>F40</f>
        <v>1.2</v>
      </c>
    </row>
    <row r="40" spans="1:6" ht="37.5" customHeight="1">
      <c r="A40" s="123"/>
      <c r="B40" s="195"/>
      <c r="C40" s="197" t="s">
        <v>518</v>
      </c>
      <c r="D40" s="197"/>
      <c r="E40" s="181" t="s">
        <v>249</v>
      </c>
      <c r="F40" s="178">
        <f>F41</f>
        <v>1.2</v>
      </c>
    </row>
    <row r="41" spans="1:6" ht="40.5" customHeight="1">
      <c r="A41" s="123"/>
      <c r="B41" s="195"/>
      <c r="C41" s="129" t="s">
        <v>519</v>
      </c>
      <c r="D41" s="129"/>
      <c r="E41" s="125" t="s">
        <v>251</v>
      </c>
      <c r="F41" s="117">
        <f>F42</f>
        <v>1.2</v>
      </c>
    </row>
    <row r="42" spans="1:6" ht="33.75" customHeight="1">
      <c r="A42" s="123"/>
      <c r="B42" s="195"/>
      <c r="C42" s="129"/>
      <c r="D42" s="129" t="s">
        <v>285</v>
      </c>
      <c r="E42" s="125" t="s">
        <v>209</v>
      </c>
      <c r="F42" s="117">
        <f>F43</f>
        <v>1.2</v>
      </c>
    </row>
    <row r="43" spans="1:6" ht="31.5" customHeight="1">
      <c r="A43" s="123"/>
      <c r="B43" s="195"/>
      <c r="C43" s="195"/>
      <c r="D43" s="129" t="s">
        <v>300</v>
      </c>
      <c r="E43" s="125" t="s">
        <v>286</v>
      </c>
      <c r="F43" s="117">
        <v>1.2</v>
      </c>
    </row>
    <row r="44" spans="1:6" ht="51" customHeight="1">
      <c r="A44" s="170"/>
      <c r="B44" s="182"/>
      <c r="C44" s="198" t="s">
        <v>511</v>
      </c>
      <c r="D44" s="182"/>
      <c r="E44" s="171" t="s">
        <v>239</v>
      </c>
      <c r="F44" s="172">
        <f>F45</f>
        <v>73.3</v>
      </c>
    </row>
    <row r="45" spans="1:6" ht="37.5" customHeight="1">
      <c r="A45" s="123"/>
      <c r="B45" s="195"/>
      <c r="C45" s="180" t="s">
        <v>514</v>
      </c>
      <c r="D45" s="128"/>
      <c r="E45" s="143" t="s">
        <v>525</v>
      </c>
      <c r="F45" s="117">
        <f>F46</f>
        <v>73.3</v>
      </c>
    </row>
    <row r="46" spans="1:6" ht="51" customHeight="1">
      <c r="A46" s="123"/>
      <c r="B46" s="195"/>
      <c r="C46" s="128" t="s">
        <v>545</v>
      </c>
      <c r="D46" s="128"/>
      <c r="E46" s="122" t="s">
        <v>547</v>
      </c>
      <c r="F46" s="117">
        <f>F47</f>
        <v>73.3</v>
      </c>
    </row>
    <row r="47" spans="1:6" ht="20.25" customHeight="1">
      <c r="A47" s="123"/>
      <c r="B47" s="195"/>
      <c r="C47" s="128"/>
      <c r="D47" s="128">
        <v>500</v>
      </c>
      <c r="E47" s="125" t="s">
        <v>220</v>
      </c>
      <c r="F47" s="117">
        <f>F48</f>
        <v>73.3</v>
      </c>
    </row>
    <row r="48" spans="1:6" ht="21.75" customHeight="1">
      <c r="A48" s="123"/>
      <c r="B48" s="195"/>
      <c r="C48" s="128"/>
      <c r="D48" s="128">
        <v>540</v>
      </c>
      <c r="E48" s="125" t="s">
        <v>134</v>
      </c>
      <c r="F48" s="117">
        <v>73.3</v>
      </c>
    </row>
    <row r="49" spans="1:6" ht="15" hidden="1">
      <c r="A49" s="123"/>
      <c r="B49" s="195"/>
      <c r="C49" s="128"/>
      <c r="D49" s="128"/>
      <c r="E49" s="125"/>
      <c r="F49" s="117"/>
    </row>
    <row r="50" spans="1:6" ht="33.75" customHeight="1" hidden="1">
      <c r="A50" s="123"/>
      <c r="B50" s="195"/>
      <c r="C50" s="128"/>
      <c r="D50" s="128"/>
      <c r="E50" s="125"/>
      <c r="F50" s="117"/>
    </row>
    <row r="51" spans="1:6" ht="15" hidden="1">
      <c r="A51" s="123"/>
      <c r="B51" s="195"/>
      <c r="C51" s="128"/>
      <c r="D51" s="128"/>
      <c r="E51" s="125"/>
      <c r="F51" s="117"/>
    </row>
    <row r="52" spans="1:6" ht="21.75" customHeight="1" hidden="1">
      <c r="A52" s="123"/>
      <c r="B52" s="128"/>
      <c r="C52" s="128"/>
      <c r="D52" s="128"/>
      <c r="E52" s="125"/>
      <c r="F52" s="117"/>
    </row>
    <row r="53" spans="1:6" ht="19.5" customHeight="1" hidden="1">
      <c r="A53" s="123"/>
      <c r="B53" s="128"/>
      <c r="C53" s="128"/>
      <c r="D53" s="128"/>
      <c r="E53" s="125"/>
      <c r="F53" s="117"/>
    </row>
    <row r="54" spans="1:6" ht="0.75" customHeight="1" hidden="1">
      <c r="A54" s="123"/>
      <c r="B54" s="128"/>
      <c r="C54" s="128"/>
      <c r="D54" s="128"/>
      <c r="E54" s="125"/>
      <c r="F54" s="117"/>
    </row>
    <row r="55" spans="1:6" ht="15" hidden="1">
      <c r="A55" s="123"/>
      <c r="B55" s="128"/>
      <c r="C55" s="128"/>
      <c r="D55" s="128"/>
      <c r="E55" s="125"/>
      <c r="F55" s="117"/>
    </row>
    <row r="56" spans="1:6" ht="30" customHeight="1" hidden="1">
      <c r="A56" s="123"/>
      <c r="B56" s="128"/>
      <c r="C56" s="128"/>
      <c r="D56" s="128"/>
      <c r="E56" s="125"/>
      <c r="F56" s="117"/>
    </row>
    <row r="57" spans="1:6" s="13" customFormat="1" ht="15">
      <c r="A57" s="150" t="s">
        <v>291</v>
      </c>
      <c r="B57" s="150"/>
      <c r="C57" s="150"/>
      <c r="D57" s="150"/>
      <c r="E57" s="193" t="s">
        <v>292</v>
      </c>
      <c r="F57" s="153"/>
    </row>
    <row r="58" spans="1:6" s="13" customFormat="1" ht="33.75" customHeight="1">
      <c r="A58" s="165"/>
      <c r="B58" s="167" t="s">
        <v>280</v>
      </c>
      <c r="C58" s="167"/>
      <c r="D58" s="167"/>
      <c r="E58" s="194" t="s">
        <v>281</v>
      </c>
      <c r="F58" s="166">
        <f>F38+F59+F70+F116+F121</f>
        <v>3598.9000000000005</v>
      </c>
    </row>
    <row r="59" spans="1:6" s="13" customFormat="1" ht="28.5">
      <c r="A59" s="158"/>
      <c r="B59" s="160" t="s">
        <v>282</v>
      </c>
      <c r="C59" s="160"/>
      <c r="D59" s="160"/>
      <c r="E59" s="199" t="s">
        <v>283</v>
      </c>
      <c r="F59" s="159">
        <f>F60</f>
        <v>778.2</v>
      </c>
    </row>
    <row r="60" spans="1:6" s="13" customFormat="1" ht="27" customHeight="1">
      <c r="A60" s="175"/>
      <c r="B60" s="179"/>
      <c r="C60" s="179" t="s">
        <v>517</v>
      </c>
      <c r="D60" s="179"/>
      <c r="E60" s="183" t="s">
        <v>247</v>
      </c>
      <c r="F60" s="176">
        <f>F62</f>
        <v>778.2</v>
      </c>
    </row>
    <row r="61" spans="1:6" s="13" customFormat="1" ht="37.5" customHeight="1">
      <c r="A61" s="173"/>
      <c r="B61" s="179"/>
      <c r="C61" s="197" t="s">
        <v>518</v>
      </c>
      <c r="D61" s="197"/>
      <c r="E61" s="181" t="s">
        <v>249</v>
      </c>
      <c r="F61" s="174">
        <f>F62</f>
        <v>778.2</v>
      </c>
    </row>
    <row r="62" spans="1:6" s="13" customFormat="1" ht="38.25" customHeight="1">
      <c r="A62" s="152"/>
      <c r="B62" s="200"/>
      <c r="C62" s="129" t="s">
        <v>519</v>
      </c>
      <c r="D62" s="129"/>
      <c r="E62" s="125" t="s">
        <v>251</v>
      </c>
      <c r="F62" s="131">
        <f>F63</f>
        <v>778.2</v>
      </c>
    </row>
    <row r="63" spans="1:6" s="13" customFormat="1" ht="65.25" customHeight="1">
      <c r="A63" s="152"/>
      <c r="B63" s="200"/>
      <c r="C63" s="129"/>
      <c r="D63" s="129" t="s">
        <v>263</v>
      </c>
      <c r="E63" s="125" t="s">
        <v>252</v>
      </c>
      <c r="F63" s="131">
        <f>F64</f>
        <v>778.2</v>
      </c>
    </row>
    <row r="64" spans="1:6" s="13" customFormat="1" ht="39.75" customHeight="1">
      <c r="A64" s="152"/>
      <c r="B64" s="200"/>
      <c r="C64" s="129"/>
      <c r="D64" s="129" t="s">
        <v>462</v>
      </c>
      <c r="E64" s="125" t="s">
        <v>284</v>
      </c>
      <c r="F64" s="131">
        <v>778.2</v>
      </c>
    </row>
    <row r="65" spans="1:6" s="13" customFormat="1" ht="15" hidden="1">
      <c r="A65" s="152"/>
      <c r="B65" s="200"/>
      <c r="C65" s="129"/>
      <c r="D65" s="129"/>
      <c r="E65" s="201"/>
      <c r="F65" s="131"/>
    </row>
    <row r="66" spans="1:6" s="13" customFormat="1" ht="15" hidden="1">
      <c r="A66" s="152"/>
      <c r="B66" s="200"/>
      <c r="C66" s="129"/>
      <c r="D66" s="129"/>
      <c r="E66" s="125"/>
      <c r="F66" s="131"/>
    </row>
    <row r="67" spans="1:6" s="13" customFormat="1" ht="15" hidden="1">
      <c r="A67" s="152"/>
      <c r="B67" s="200"/>
      <c r="C67" s="129"/>
      <c r="D67" s="129"/>
      <c r="E67" s="125"/>
      <c r="F67" s="131"/>
    </row>
    <row r="68" spans="1:6" s="13" customFormat="1" ht="15" hidden="1">
      <c r="A68" s="152"/>
      <c r="B68" s="200"/>
      <c r="C68" s="129"/>
      <c r="D68" s="129"/>
      <c r="E68" s="125"/>
      <c r="F68" s="131"/>
    </row>
    <row r="69" spans="1:6" s="13" customFormat="1" ht="15" hidden="1">
      <c r="A69" s="152"/>
      <c r="B69" s="200"/>
      <c r="C69" s="129"/>
      <c r="D69" s="129"/>
      <c r="E69" s="125"/>
      <c r="F69" s="131"/>
    </row>
    <row r="70" spans="1:6" s="14" customFormat="1" ht="50.25" customHeight="1">
      <c r="A70" s="156"/>
      <c r="B70" s="196" t="s">
        <v>293</v>
      </c>
      <c r="C70" s="196"/>
      <c r="D70" s="196"/>
      <c r="E70" s="161" t="s">
        <v>294</v>
      </c>
      <c r="F70" s="157">
        <f>F74+F83+F86</f>
        <v>2636.2000000000003</v>
      </c>
    </row>
    <row r="71" spans="1:6" s="14" customFormat="1" ht="60" customHeight="1" hidden="1">
      <c r="A71" s="123"/>
      <c r="B71" s="195"/>
      <c r="C71" s="129"/>
      <c r="D71" s="129"/>
      <c r="E71" s="125"/>
      <c r="F71" s="117"/>
    </row>
    <row r="72" spans="1:6" s="14" customFormat="1" ht="45" customHeight="1" hidden="1">
      <c r="A72" s="123"/>
      <c r="B72" s="195"/>
      <c r="C72" s="129"/>
      <c r="D72" s="129"/>
      <c r="E72" s="124"/>
      <c r="F72" s="131"/>
    </row>
    <row r="73" spans="1:6" s="14" customFormat="1" ht="15" customHeight="1" hidden="1">
      <c r="A73" s="123"/>
      <c r="B73" s="195"/>
      <c r="C73" s="128"/>
      <c r="D73" s="128"/>
      <c r="E73" s="124"/>
      <c r="F73" s="117"/>
    </row>
    <row r="74" spans="1:6" s="14" customFormat="1" ht="60.75" customHeight="1">
      <c r="A74" s="123"/>
      <c r="B74" s="195"/>
      <c r="C74" s="182" t="s">
        <v>505</v>
      </c>
      <c r="D74" s="182"/>
      <c r="E74" s="183" t="s">
        <v>222</v>
      </c>
      <c r="F74" s="172">
        <f>F78</f>
        <v>49</v>
      </c>
    </row>
    <row r="75" spans="1:6" s="14" customFormat="1" ht="15" customHeight="1" hidden="1">
      <c r="A75" s="123"/>
      <c r="B75" s="195"/>
      <c r="C75" s="128" t="s">
        <v>271</v>
      </c>
      <c r="D75" s="128"/>
      <c r="E75" s="125" t="s">
        <v>224</v>
      </c>
      <c r="F75" s="117">
        <f>F76</f>
        <v>0</v>
      </c>
    </row>
    <row r="76" spans="1:6" s="14" customFormat="1" ht="31.5" customHeight="1" hidden="1">
      <c r="A76" s="123"/>
      <c r="B76" s="195"/>
      <c r="C76" s="128"/>
      <c r="D76" s="128"/>
      <c r="E76" s="125"/>
      <c r="F76" s="117"/>
    </row>
    <row r="77" spans="1:6" s="14" customFormat="1" ht="15" customHeight="1" hidden="1">
      <c r="A77" s="123"/>
      <c r="B77" s="195"/>
      <c r="C77" s="128"/>
      <c r="D77" s="128"/>
      <c r="E77" s="125"/>
      <c r="F77" s="117"/>
    </row>
    <row r="78" spans="1:6" s="14" customFormat="1" ht="31.5" customHeight="1">
      <c r="A78" s="123"/>
      <c r="B78" s="195"/>
      <c r="C78" s="128" t="s">
        <v>508</v>
      </c>
      <c r="D78" s="128"/>
      <c r="E78" s="125" t="s">
        <v>226</v>
      </c>
      <c r="F78" s="117">
        <f>F79</f>
        <v>49</v>
      </c>
    </row>
    <row r="79" spans="1:6" s="14" customFormat="1" ht="39" customHeight="1">
      <c r="A79" s="123"/>
      <c r="B79" s="195"/>
      <c r="C79" s="128"/>
      <c r="D79" s="128" t="s">
        <v>172</v>
      </c>
      <c r="E79" s="125" t="s">
        <v>173</v>
      </c>
      <c r="F79" s="117">
        <f>F80</f>
        <v>49</v>
      </c>
    </row>
    <row r="80" spans="1:6" s="14" customFormat="1" ht="36" customHeight="1">
      <c r="A80" s="123"/>
      <c r="B80" s="195"/>
      <c r="C80" s="128"/>
      <c r="D80" s="128" t="s">
        <v>289</v>
      </c>
      <c r="E80" s="125" t="s">
        <v>290</v>
      </c>
      <c r="F80" s="117">
        <v>49</v>
      </c>
    </row>
    <row r="81" spans="1:6" s="14" customFormat="1" ht="15" customHeight="1" hidden="1">
      <c r="A81" s="123"/>
      <c r="B81" s="195"/>
      <c r="C81" s="128"/>
      <c r="D81" s="128"/>
      <c r="E81" s="124"/>
      <c r="F81" s="117"/>
    </row>
    <row r="82" spans="1:6" s="14" customFormat="1" ht="15" customHeight="1" hidden="1">
      <c r="A82" s="123"/>
      <c r="B82" s="195"/>
      <c r="C82" s="128"/>
      <c r="D82" s="128"/>
      <c r="E82" s="124"/>
      <c r="F82" s="117"/>
    </row>
    <row r="83" spans="1:6" s="206" customFormat="1" ht="64.5" customHeight="1">
      <c r="A83" s="292"/>
      <c r="B83" s="293"/>
      <c r="C83" s="128" t="s">
        <v>546</v>
      </c>
      <c r="D83" s="128"/>
      <c r="E83" s="212" t="s">
        <v>548</v>
      </c>
      <c r="F83" s="136">
        <f>F84</f>
        <v>99.3</v>
      </c>
    </row>
    <row r="84" spans="1:6" s="206" customFormat="1" ht="15">
      <c r="A84" s="292"/>
      <c r="B84" s="293"/>
      <c r="C84" s="128"/>
      <c r="D84" s="128">
        <v>500</v>
      </c>
      <c r="E84" s="125" t="s">
        <v>220</v>
      </c>
      <c r="F84" s="117">
        <f>F85</f>
        <v>99.3</v>
      </c>
    </row>
    <row r="85" spans="1:6" s="206" customFormat="1" ht="15">
      <c r="A85" s="292"/>
      <c r="B85" s="293"/>
      <c r="C85" s="128"/>
      <c r="D85" s="128">
        <v>540</v>
      </c>
      <c r="E85" s="125" t="s">
        <v>134</v>
      </c>
      <c r="F85" s="117">
        <v>99.3</v>
      </c>
    </row>
    <row r="86" spans="1:6" ht="29.25" customHeight="1">
      <c r="A86" s="155"/>
      <c r="B86" s="195"/>
      <c r="C86" s="182" t="s">
        <v>517</v>
      </c>
      <c r="D86" s="195"/>
      <c r="E86" s="127" t="s">
        <v>247</v>
      </c>
      <c r="F86" s="136">
        <f>F87+F96</f>
        <v>2487.9</v>
      </c>
    </row>
    <row r="87" spans="1:6" ht="38.25" customHeight="1">
      <c r="A87" s="177"/>
      <c r="B87" s="180"/>
      <c r="C87" s="180" t="s">
        <v>518</v>
      </c>
      <c r="D87" s="180"/>
      <c r="E87" s="181" t="s">
        <v>249</v>
      </c>
      <c r="F87" s="178">
        <f>F88</f>
        <v>2487.3</v>
      </c>
    </row>
    <row r="88" spans="1:6" ht="33.75" customHeight="1">
      <c r="A88" s="123"/>
      <c r="B88" s="128"/>
      <c r="C88" s="128" t="s">
        <v>520</v>
      </c>
      <c r="D88" s="128"/>
      <c r="E88" s="125" t="s">
        <v>526</v>
      </c>
      <c r="F88" s="117">
        <f>F90+F92+F94</f>
        <v>2487.3</v>
      </c>
    </row>
    <row r="89" spans="1:6" ht="15" hidden="1">
      <c r="A89" s="123"/>
      <c r="B89" s="128"/>
      <c r="C89" s="128"/>
      <c r="D89" s="128"/>
      <c r="E89" s="125"/>
      <c r="F89" s="117"/>
    </row>
    <row r="90" spans="1:6" ht="69" customHeight="1">
      <c r="A90" s="123"/>
      <c r="B90" s="128"/>
      <c r="C90" s="128"/>
      <c r="D90" s="128">
        <v>100</v>
      </c>
      <c r="E90" s="125" t="s">
        <v>252</v>
      </c>
      <c r="F90" s="117">
        <f>F91</f>
        <v>1607.7</v>
      </c>
    </row>
    <row r="91" spans="1:6" ht="33.75" customHeight="1">
      <c r="A91" s="123"/>
      <c r="B91" s="128"/>
      <c r="C91" s="128"/>
      <c r="D91" s="128">
        <v>120</v>
      </c>
      <c r="E91" s="125" t="s">
        <v>284</v>
      </c>
      <c r="F91" s="117">
        <v>1607.7</v>
      </c>
    </row>
    <row r="92" spans="1:6" s="206" customFormat="1" ht="36.75" customHeight="1">
      <c r="A92" s="292"/>
      <c r="B92" s="293"/>
      <c r="C92" s="128"/>
      <c r="D92" s="128">
        <v>200</v>
      </c>
      <c r="E92" s="125" t="s">
        <v>173</v>
      </c>
      <c r="F92" s="117">
        <f>F93</f>
        <v>833.1</v>
      </c>
    </row>
    <row r="93" spans="1:6" s="206" customFormat="1" ht="36" customHeight="1">
      <c r="A93" s="292"/>
      <c r="B93" s="293"/>
      <c r="C93" s="128"/>
      <c r="D93" s="128">
        <v>240</v>
      </c>
      <c r="E93" s="125" t="s">
        <v>290</v>
      </c>
      <c r="F93" s="117">
        <v>833.1</v>
      </c>
    </row>
    <row r="94" spans="1:6" ht="28.5" customHeight="1">
      <c r="A94" s="123"/>
      <c r="B94" s="128"/>
      <c r="C94" s="128"/>
      <c r="D94" s="128">
        <v>800</v>
      </c>
      <c r="E94" s="125" t="s">
        <v>209</v>
      </c>
      <c r="F94" s="117">
        <f>F95</f>
        <v>46.5</v>
      </c>
    </row>
    <row r="95" spans="1:6" ht="30.75" customHeight="1">
      <c r="A95" s="123"/>
      <c r="B95" s="128"/>
      <c r="C95" s="128"/>
      <c r="D95" s="128">
        <v>850</v>
      </c>
      <c r="E95" s="125" t="s">
        <v>286</v>
      </c>
      <c r="F95" s="117">
        <v>46.5</v>
      </c>
    </row>
    <row r="96" spans="1:6" ht="42" customHeight="1">
      <c r="A96" s="123"/>
      <c r="B96" s="128"/>
      <c r="C96" s="128" t="s">
        <v>594</v>
      </c>
      <c r="D96" s="128"/>
      <c r="E96" s="125" t="s">
        <v>260</v>
      </c>
      <c r="F96" s="117">
        <f>F97</f>
        <v>0.6</v>
      </c>
    </row>
    <row r="97" spans="1:6" ht="35.25" customHeight="1">
      <c r="A97" s="123"/>
      <c r="B97" s="128"/>
      <c r="C97" s="128"/>
      <c r="D97" s="128">
        <v>200</v>
      </c>
      <c r="E97" s="125" t="s">
        <v>173</v>
      </c>
      <c r="F97" s="117">
        <f>F98</f>
        <v>0.6</v>
      </c>
    </row>
    <row r="98" spans="1:6" ht="37.5" customHeight="1">
      <c r="A98" s="123"/>
      <c r="B98" s="128"/>
      <c r="C98" s="128"/>
      <c r="D98" s="128">
        <v>240</v>
      </c>
      <c r="E98" s="125" t="s">
        <v>290</v>
      </c>
      <c r="F98" s="117">
        <v>0.6</v>
      </c>
    </row>
    <row r="99" spans="1:6" ht="3.75" customHeight="1" hidden="1">
      <c r="A99" s="123"/>
      <c r="B99" s="128"/>
      <c r="C99" s="128"/>
      <c r="D99" s="128"/>
      <c r="E99" s="125"/>
      <c r="F99" s="117"/>
    </row>
    <row r="100" spans="1:6" ht="3" customHeight="1" hidden="1">
      <c r="A100" s="123"/>
      <c r="B100" s="128"/>
      <c r="C100" s="128"/>
      <c r="D100" s="128"/>
      <c r="E100" s="125"/>
      <c r="F100" s="117"/>
    </row>
    <row r="101" spans="1:6" ht="0.75" customHeight="1" hidden="1">
      <c r="A101" s="123"/>
      <c r="B101" s="128"/>
      <c r="C101" s="128"/>
      <c r="D101" s="128"/>
      <c r="E101" s="125"/>
      <c r="F101" s="117"/>
    </row>
    <row r="102" spans="1:6" ht="0.75" customHeight="1" hidden="1">
      <c r="A102" s="123"/>
      <c r="B102" s="128"/>
      <c r="C102" s="128"/>
      <c r="D102" s="128"/>
      <c r="E102" s="125"/>
      <c r="F102" s="117"/>
    </row>
    <row r="103" spans="1:6" ht="0.75" customHeight="1" hidden="1">
      <c r="A103" s="123"/>
      <c r="B103" s="128"/>
      <c r="C103" s="128"/>
      <c r="D103" s="128"/>
      <c r="E103" s="125"/>
      <c r="F103" s="117"/>
    </row>
    <row r="104" spans="1:6" ht="15" customHeight="1" hidden="1">
      <c r="A104" s="123"/>
      <c r="B104" s="128"/>
      <c r="C104" s="128"/>
      <c r="D104" s="128"/>
      <c r="E104" s="125"/>
      <c r="F104" s="117"/>
    </row>
    <row r="105" spans="1:6" ht="48" customHeight="1" hidden="1">
      <c r="A105" s="123"/>
      <c r="B105" s="128"/>
      <c r="C105" s="182"/>
      <c r="D105" s="182"/>
      <c r="E105" s="183"/>
      <c r="F105" s="172"/>
    </row>
    <row r="106" spans="1:6" ht="27.75" customHeight="1" hidden="1">
      <c r="A106" s="123"/>
      <c r="B106" s="128"/>
      <c r="C106" s="128"/>
      <c r="D106" s="128"/>
      <c r="E106" s="125"/>
      <c r="F106" s="117"/>
    </row>
    <row r="107" spans="1:6" ht="41.25" customHeight="1" hidden="1">
      <c r="A107" s="123"/>
      <c r="B107" s="128"/>
      <c r="C107" s="128"/>
      <c r="D107" s="128"/>
      <c r="E107" s="125"/>
      <c r="F107" s="117"/>
    </row>
    <row r="108" spans="1:6" ht="46.5" customHeight="1" hidden="1">
      <c r="A108" s="123"/>
      <c r="B108" s="128"/>
      <c r="C108" s="128"/>
      <c r="D108" s="128"/>
      <c r="E108" s="125"/>
      <c r="F108" s="117"/>
    </row>
    <row r="109" spans="1:6" ht="66" customHeight="1" hidden="1">
      <c r="A109" s="123"/>
      <c r="B109" s="128"/>
      <c r="C109" s="180"/>
      <c r="D109" s="180"/>
      <c r="E109" s="181"/>
      <c r="F109" s="178"/>
    </row>
    <row r="110" spans="1:6" ht="29.25" customHeight="1" hidden="1">
      <c r="A110" s="123"/>
      <c r="B110" s="128"/>
      <c r="C110" s="128"/>
      <c r="D110" s="128"/>
      <c r="E110" s="125"/>
      <c r="F110" s="117"/>
    </row>
    <row r="111" spans="1:6" ht="42.75" customHeight="1" hidden="1">
      <c r="A111" s="123"/>
      <c r="B111" s="128"/>
      <c r="C111" s="128"/>
      <c r="D111" s="128"/>
      <c r="E111" s="125"/>
      <c r="F111" s="117"/>
    </row>
    <row r="112" spans="1:6" ht="39" customHeight="1" hidden="1">
      <c r="A112" s="123"/>
      <c r="B112" s="128"/>
      <c r="C112" s="128"/>
      <c r="D112" s="128"/>
      <c r="E112" s="125"/>
      <c r="F112" s="117"/>
    </row>
    <row r="113" spans="1:6" ht="35.25" customHeight="1" hidden="1">
      <c r="A113" s="123"/>
      <c r="B113" s="128"/>
      <c r="C113" s="128"/>
      <c r="D113" s="128"/>
      <c r="E113" s="125"/>
      <c r="F113" s="117"/>
    </row>
    <row r="114" spans="1:6" ht="37.5" customHeight="1" hidden="1">
      <c r="A114" s="123"/>
      <c r="B114" s="128"/>
      <c r="C114" s="128"/>
      <c r="D114" s="128"/>
      <c r="E114" s="125"/>
      <c r="F114" s="117"/>
    </row>
    <row r="115" spans="1:6" ht="39" customHeight="1" hidden="1">
      <c r="A115" s="123"/>
      <c r="B115" s="128"/>
      <c r="C115" s="128"/>
      <c r="D115" s="128"/>
      <c r="E115" s="125"/>
      <c r="F115" s="117"/>
    </row>
    <row r="116" spans="1:6" ht="47.25" customHeight="1">
      <c r="A116" s="156"/>
      <c r="B116" s="196" t="s">
        <v>295</v>
      </c>
      <c r="C116" s="196"/>
      <c r="D116" s="196"/>
      <c r="E116" s="161" t="s">
        <v>296</v>
      </c>
      <c r="F116" s="157">
        <v>10</v>
      </c>
    </row>
    <row r="117" spans="1:6" ht="52.5" customHeight="1">
      <c r="A117" s="177"/>
      <c r="B117" s="180"/>
      <c r="C117" s="180" t="s">
        <v>512</v>
      </c>
      <c r="D117" s="180"/>
      <c r="E117" s="181" t="s">
        <v>527</v>
      </c>
      <c r="F117" s="178">
        <v>10</v>
      </c>
    </row>
    <row r="118" spans="1:6" ht="33.75" customHeight="1">
      <c r="A118" s="123"/>
      <c r="B118" s="128"/>
      <c r="C118" s="128" t="s">
        <v>513</v>
      </c>
      <c r="D118" s="128"/>
      <c r="E118" s="125" t="s">
        <v>243</v>
      </c>
      <c r="F118" s="117">
        <v>10</v>
      </c>
    </row>
    <row r="119" spans="1:6" ht="32.25" customHeight="1">
      <c r="A119" s="123"/>
      <c r="B119" s="128"/>
      <c r="C119" s="128"/>
      <c r="D119" s="128">
        <v>800</v>
      </c>
      <c r="E119" s="125" t="s">
        <v>209</v>
      </c>
      <c r="F119" s="117">
        <v>10</v>
      </c>
    </row>
    <row r="120" spans="1:6" ht="30" customHeight="1">
      <c r="A120" s="123"/>
      <c r="B120" s="128"/>
      <c r="C120" s="128"/>
      <c r="D120" s="128">
        <v>870</v>
      </c>
      <c r="E120" s="125" t="s">
        <v>297</v>
      </c>
      <c r="F120" s="117">
        <v>10</v>
      </c>
    </row>
    <row r="121" spans="1:6" ht="45.75" customHeight="1">
      <c r="A121" s="156"/>
      <c r="B121" s="196" t="s">
        <v>298</v>
      </c>
      <c r="C121" s="196"/>
      <c r="D121" s="196"/>
      <c r="E121" s="161" t="s">
        <v>299</v>
      </c>
      <c r="F121" s="157">
        <f>F122+F170</f>
        <v>100</v>
      </c>
    </row>
    <row r="122" spans="1:6" ht="54" customHeight="1">
      <c r="A122" s="170"/>
      <c r="B122" s="182"/>
      <c r="C122" s="182" t="s">
        <v>495</v>
      </c>
      <c r="D122" s="182"/>
      <c r="E122" s="183" t="s">
        <v>197</v>
      </c>
      <c r="F122" s="172">
        <f>F126</f>
        <v>75</v>
      </c>
    </row>
    <row r="123" spans="1:6" s="54" customFormat="1" ht="15" hidden="1">
      <c r="A123" s="123"/>
      <c r="B123" s="128"/>
      <c r="C123" s="128"/>
      <c r="D123" s="128"/>
      <c r="E123" s="125"/>
      <c r="F123" s="117"/>
    </row>
    <row r="124" spans="1:6" s="54" customFormat="1" ht="15" hidden="1">
      <c r="A124" s="123"/>
      <c r="B124" s="128"/>
      <c r="C124" s="128"/>
      <c r="D124" s="128"/>
      <c r="E124" s="125"/>
      <c r="F124" s="117"/>
    </row>
    <row r="125" spans="1:6" s="54" customFormat="1" ht="30" customHeight="1" hidden="1">
      <c r="A125" s="123"/>
      <c r="B125" s="128"/>
      <c r="C125" s="128"/>
      <c r="D125" s="128"/>
      <c r="E125" s="125"/>
      <c r="F125" s="117"/>
    </row>
    <row r="126" spans="1:6" s="54" customFormat="1" ht="30.75" customHeight="1">
      <c r="A126" s="177"/>
      <c r="B126" s="180"/>
      <c r="C126" s="180" t="s">
        <v>528</v>
      </c>
      <c r="D126" s="180"/>
      <c r="E126" s="181" t="s">
        <v>496</v>
      </c>
      <c r="F126" s="178">
        <f>F139+F145</f>
        <v>75</v>
      </c>
    </row>
    <row r="127" spans="1:6" s="54" customFormat="1" ht="36" customHeight="1" hidden="1">
      <c r="A127" s="123"/>
      <c r="B127" s="128"/>
      <c r="C127" s="128" t="s">
        <v>529</v>
      </c>
      <c r="D127" s="128"/>
      <c r="E127" s="125" t="s">
        <v>199</v>
      </c>
      <c r="F127" s="117">
        <f>F128</f>
        <v>0</v>
      </c>
    </row>
    <row r="128" spans="1:6" s="54" customFormat="1" ht="35.25" customHeight="1" hidden="1">
      <c r="A128" s="123"/>
      <c r="B128" s="128"/>
      <c r="C128" s="128"/>
      <c r="D128" s="128" t="s">
        <v>172</v>
      </c>
      <c r="E128" s="125" t="s">
        <v>173</v>
      </c>
      <c r="F128" s="117">
        <f>F129</f>
        <v>0</v>
      </c>
    </row>
    <row r="129" spans="1:6" s="54" customFormat="1" ht="38.25" customHeight="1" hidden="1">
      <c r="A129" s="123"/>
      <c r="B129" s="128"/>
      <c r="C129" s="128"/>
      <c r="D129" s="128" t="s">
        <v>289</v>
      </c>
      <c r="E129" s="125" t="s">
        <v>290</v>
      </c>
      <c r="F129" s="117">
        <v>0</v>
      </c>
    </row>
    <row r="130" spans="1:6" s="54" customFormat="1" ht="15" hidden="1">
      <c r="A130" s="123"/>
      <c r="B130" s="128"/>
      <c r="C130" s="128"/>
      <c r="D130" s="128"/>
      <c r="E130" s="125"/>
      <c r="F130" s="117"/>
    </row>
    <row r="131" spans="1:6" s="54" customFormat="1" ht="15" hidden="1">
      <c r="A131" s="123"/>
      <c r="B131" s="128"/>
      <c r="C131" s="128"/>
      <c r="D131" s="128"/>
      <c r="E131" s="125"/>
      <c r="F131" s="117"/>
    </row>
    <row r="132" spans="1:6" s="54" customFormat="1" ht="30" customHeight="1" hidden="1">
      <c r="A132" s="123"/>
      <c r="B132" s="128"/>
      <c r="C132" s="128"/>
      <c r="D132" s="128"/>
      <c r="E132" s="125"/>
      <c r="F132" s="117"/>
    </row>
    <row r="133" spans="1:6" s="54" customFormat="1" ht="15" hidden="1">
      <c r="A133" s="123"/>
      <c r="B133" s="128"/>
      <c r="C133" s="128"/>
      <c r="D133" s="128"/>
      <c r="E133" s="125"/>
      <c r="F133" s="117"/>
    </row>
    <row r="134" spans="1:6" s="54" customFormat="1" ht="15" hidden="1">
      <c r="A134" s="123"/>
      <c r="B134" s="128"/>
      <c r="C134" s="128"/>
      <c r="D134" s="128"/>
      <c r="E134" s="125"/>
      <c r="F134" s="117"/>
    </row>
    <row r="135" spans="1:6" s="54" customFormat="1" ht="30" customHeight="1" hidden="1">
      <c r="A135" s="123"/>
      <c r="B135" s="128"/>
      <c r="C135" s="128"/>
      <c r="D135" s="128"/>
      <c r="E135" s="125"/>
      <c r="F135" s="117"/>
    </row>
    <row r="136" spans="1:6" s="54" customFormat="1" ht="50.25" customHeight="1" hidden="1">
      <c r="A136" s="123"/>
      <c r="B136" s="128"/>
      <c r="C136" s="128" t="s">
        <v>530</v>
      </c>
      <c r="D136" s="128"/>
      <c r="E136" s="125" t="s">
        <v>269</v>
      </c>
      <c r="F136" s="117">
        <f>F137</f>
        <v>0</v>
      </c>
    </row>
    <row r="137" spans="1:6" s="54" customFormat="1" ht="36.75" customHeight="1" hidden="1">
      <c r="A137" s="123"/>
      <c r="B137" s="128"/>
      <c r="C137" s="128"/>
      <c r="D137" s="128" t="s">
        <v>172</v>
      </c>
      <c r="E137" s="125" t="s">
        <v>173</v>
      </c>
      <c r="F137" s="117">
        <f>F138</f>
        <v>0</v>
      </c>
    </row>
    <row r="138" spans="1:6" s="54" customFormat="1" ht="38.25" customHeight="1" hidden="1">
      <c r="A138" s="123"/>
      <c r="B138" s="128"/>
      <c r="C138" s="128"/>
      <c r="D138" s="128" t="s">
        <v>289</v>
      </c>
      <c r="E138" s="125" t="s">
        <v>290</v>
      </c>
      <c r="F138" s="117">
        <v>0</v>
      </c>
    </row>
    <row r="139" spans="1:6" s="54" customFormat="1" ht="38.25" customHeight="1">
      <c r="A139" s="123"/>
      <c r="B139" s="128"/>
      <c r="C139" s="128" t="s">
        <v>531</v>
      </c>
      <c r="D139" s="128"/>
      <c r="E139" s="125" t="s">
        <v>208</v>
      </c>
      <c r="F139" s="117">
        <v>54.6</v>
      </c>
    </row>
    <row r="140" spans="1:6" s="54" customFormat="1" ht="21" customHeight="1">
      <c r="A140" s="123"/>
      <c r="B140" s="128"/>
      <c r="C140" s="128"/>
      <c r="D140" s="128">
        <v>800</v>
      </c>
      <c r="E140" s="125" t="s">
        <v>209</v>
      </c>
      <c r="F140" s="117">
        <v>54.6</v>
      </c>
    </row>
    <row r="141" spans="1:6" s="54" customFormat="1" ht="30.75" customHeight="1">
      <c r="A141" s="123"/>
      <c r="B141" s="128"/>
      <c r="C141" s="128"/>
      <c r="D141" s="128" t="s">
        <v>300</v>
      </c>
      <c r="E141" s="125" t="s">
        <v>286</v>
      </c>
      <c r="F141" s="117">
        <v>54.6</v>
      </c>
    </row>
    <row r="142" spans="1:6" s="54" customFormat="1" ht="37.5" customHeight="1" hidden="1">
      <c r="A142" s="123"/>
      <c r="B142" s="128"/>
      <c r="C142" s="128" t="s">
        <v>556</v>
      </c>
      <c r="D142" s="128"/>
      <c r="E142" s="125" t="s">
        <v>557</v>
      </c>
      <c r="F142" s="117">
        <f>F143</f>
        <v>0</v>
      </c>
    </row>
    <row r="143" spans="1:6" s="54" customFormat="1" ht="32.25" customHeight="1" hidden="1">
      <c r="A143" s="123"/>
      <c r="B143" s="128"/>
      <c r="C143" s="128"/>
      <c r="D143" s="128" t="s">
        <v>172</v>
      </c>
      <c r="E143" s="125" t="s">
        <v>173</v>
      </c>
      <c r="F143" s="117">
        <f>F144</f>
        <v>0</v>
      </c>
    </row>
    <row r="144" spans="1:6" s="54" customFormat="1" ht="40.5" customHeight="1" hidden="1">
      <c r="A144" s="123"/>
      <c r="B144" s="128"/>
      <c r="C144" s="128"/>
      <c r="D144" s="128" t="s">
        <v>289</v>
      </c>
      <c r="E144" s="125" t="s">
        <v>290</v>
      </c>
      <c r="F144" s="117"/>
    </row>
    <row r="145" spans="1:6" s="54" customFormat="1" ht="40.5" customHeight="1">
      <c r="A145" s="123"/>
      <c r="B145" s="128"/>
      <c r="C145" s="128" t="s">
        <v>556</v>
      </c>
      <c r="D145" s="128"/>
      <c r="E145" s="125" t="s">
        <v>581</v>
      </c>
      <c r="F145" s="117">
        <f>F146</f>
        <v>20.4</v>
      </c>
    </row>
    <row r="146" spans="1:6" s="54" customFormat="1" ht="40.5" customHeight="1">
      <c r="A146" s="123"/>
      <c r="B146" s="128"/>
      <c r="C146" s="128"/>
      <c r="D146" s="128" t="s">
        <v>172</v>
      </c>
      <c r="E146" s="125" t="s">
        <v>173</v>
      </c>
      <c r="F146" s="117">
        <f>F147</f>
        <v>20.4</v>
      </c>
    </row>
    <row r="147" spans="1:6" s="54" customFormat="1" ht="40.5" customHeight="1">
      <c r="A147" s="123"/>
      <c r="B147" s="128"/>
      <c r="C147" s="128"/>
      <c r="D147" s="128" t="s">
        <v>289</v>
      </c>
      <c r="E147" s="125" t="s">
        <v>290</v>
      </c>
      <c r="F147" s="117">
        <v>20.4</v>
      </c>
    </row>
    <row r="148" spans="1:6" s="54" customFormat="1" ht="15" customHeight="1" hidden="1">
      <c r="A148" s="123"/>
      <c r="B148" s="128"/>
      <c r="C148" s="128" t="s">
        <v>271</v>
      </c>
      <c r="D148" s="128"/>
      <c r="E148" s="125" t="s">
        <v>224</v>
      </c>
      <c r="F148" s="117">
        <f>F149</f>
        <v>0</v>
      </c>
    </row>
    <row r="149" spans="1:6" s="54" customFormat="1" ht="30" customHeight="1" hidden="1">
      <c r="A149" s="123"/>
      <c r="B149" s="128"/>
      <c r="C149" s="128"/>
      <c r="D149" s="128" t="s">
        <v>172</v>
      </c>
      <c r="E149" s="125" t="s">
        <v>173</v>
      </c>
      <c r="F149" s="117">
        <f>F150</f>
        <v>0</v>
      </c>
    </row>
    <row r="150" spans="1:6" s="54" customFormat="1" ht="30" customHeight="1" hidden="1">
      <c r="A150" s="123"/>
      <c r="B150" s="128"/>
      <c r="C150" s="128"/>
      <c r="D150" s="128" t="s">
        <v>289</v>
      </c>
      <c r="E150" s="125" t="s">
        <v>290</v>
      </c>
      <c r="F150" s="117"/>
    </row>
    <row r="151" spans="1:6" s="54" customFormat="1" ht="27.75" customHeight="1" hidden="1">
      <c r="A151" s="123"/>
      <c r="B151" s="128"/>
      <c r="C151" s="128"/>
      <c r="D151" s="128"/>
      <c r="E151" s="125"/>
      <c r="F151" s="117"/>
    </row>
    <row r="152" spans="1:6" s="54" customFormat="1" ht="36" customHeight="1" hidden="1">
      <c r="A152" s="123"/>
      <c r="B152" s="128"/>
      <c r="C152" s="128"/>
      <c r="D152" s="128"/>
      <c r="E152" s="125"/>
      <c r="F152" s="117"/>
    </row>
    <row r="153" spans="1:6" s="54" customFormat="1" ht="42.75" customHeight="1" hidden="1">
      <c r="A153" s="123"/>
      <c r="B153" s="128"/>
      <c r="C153" s="128"/>
      <c r="D153" s="128"/>
      <c r="E153" s="125"/>
      <c r="F153" s="117"/>
    </row>
    <row r="154" spans="1:6" s="54" customFormat="1" ht="32.25" customHeight="1" hidden="1">
      <c r="A154" s="123"/>
      <c r="B154" s="128"/>
      <c r="C154" s="128"/>
      <c r="D154" s="128"/>
      <c r="E154" s="125"/>
      <c r="F154" s="117"/>
    </row>
    <row r="155" spans="1:6" s="54" customFormat="1" ht="37.5" customHeight="1" hidden="1">
      <c r="A155" s="123"/>
      <c r="B155" s="128"/>
      <c r="C155" s="128"/>
      <c r="D155" s="128"/>
      <c r="E155" s="125"/>
      <c r="F155" s="117"/>
    </row>
    <row r="156" spans="1:6" s="54" customFormat="1" ht="36" customHeight="1" hidden="1">
      <c r="A156" s="123"/>
      <c r="B156" s="128"/>
      <c r="C156" s="128"/>
      <c r="D156" s="128"/>
      <c r="E156" s="125"/>
      <c r="F156" s="117"/>
    </row>
    <row r="157" spans="1:6" s="54" customFormat="1" ht="52.5" customHeight="1" hidden="1">
      <c r="A157" s="123"/>
      <c r="B157" s="128"/>
      <c r="C157" s="128"/>
      <c r="D157" s="128"/>
      <c r="E157" s="125"/>
      <c r="F157" s="117"/>
    </row>
    <row r="158" spans="1:6" ht="15" hidden="1">
      <c r="A158" s="123"/>
      <c r="B158" s="202"/>
      <c r="C158" s="128"/>
      <c r="D158" s="128"/>
      <c r="E158" s="125"/>
      <c r="F158" s="117"/>
    </row>
    <row r="159" spans="1:6" ht="30" customHeight="1" hidden="1">
      <c r="A159" s="123"/>
      <c r="B159" s="202"/>
      <c r="C159" s="128"/>
      <c r="D159" s="128"/>
      <c r="E159" s="125"/>
      <c r="F159" s="117"/>
    </row>
    <row r="160" spans="1:6" ht="15" hidden="1">
      <c r="A160" s="123"/>
      <c r="B160" s="202"/>
      <c r="C160" s="128"/>
      <c r="D160" s="128"/>
      <c r="E160" s="125"/>
      <c r="F160" s="117"/>
    </row>
    <row r="161" spans="1:6" ht="30" customHeight="1" hidden="1">
      <c r="A161" s="123"/>
      <c r="B161" s="202"/>
      <c r="C161" s="128"/>
      <c r="D161" s="128"/>
      <c r="E161" s="125"/>
      <c r="F161" s="117"/>
    </row>
    <row r="162" spans="1:6" ht="48" customHeight="1" hidden="1">
      <c r="A162" s="123"/>
      <c r="B162" s="202"/>
      <c r="C162" s="128"/>
      <c r="D162" s="128"/>
      <c r="E162" s="125"/>
      <c r="F162" s="117"/>
    </row>
    <row r="163" spans="1:6" ht="63" customHeight="1" hidden="1">
      <c r="A163" s="170"/>
      <c r="B163" s="182"/>
      <c r="C163" s="182"/>
      <c r="D163" s="182"/>
      <c r="E163" s="183"/>
      <c r="F163" s="172"/>
    </row>
    <row r="164" spans="1:6" ht="50.25" customHeight="1" hidden="1">
      <c r="A164" s="177"/>
      <c r="B164" s="180"/>
      <c r="C164" s="180"/>
      <c r="D164" s="180"/>
      <c r="E164" s="181"/>
      <c r="F164" s="178"/>
    </row>
    <row r="165" spans="1:6" ht="30" customHeight="1" hidden="1">
      <c r="A165" s="123"/>
      <c r="B165" s="128"/>
      <c r="C165" s="128"/>
      <c r="D165" s="128"/>
      <c r="E165" s="125"/>
      <c r="F165" s="117"/>
    </row>
    <row r="166" spans="1:6" ht="15" customHeight="1" hidden="1">
      <c r="A166" s="123"/>
      <c r="B166" s="128"/>
      <c r="C166" s="129"/>
      <c r="D166" s="128"/>
      <c r="E166" s="125"/>
      <c r="F166" s="117"/>
    </row>
    <row r="167" spans="1:6" ht="15" customHeight="1" hidden="1">
      <c r="A167" s="123"/>
      <c r="B167" s="128"/>
      <c r="C167" s="129"/>
      <c r="D167" s="128"/>
      <c r="E167" s="125"/>
      <c r="F167" s="117"/>
    </row>
    <row r="168" spans="1:6" s="216" customFormat="1" ht="52.5" customHeight="1">
      <c r="A168" s="170"/>
      <c r="B168" s="182"/>
      <c r="C168" s="179" t="s">
        <v>505</v>
      </c>
      <c r="D168" s="182"/>
      <c r="E168" s="183" t="s">
        <v>595</v>
      </c>
      <c r="F168" s="172">
        <f>F169</f>
        <v>25</v>
      </c>
    </row>
    <row r="169" spans="1:6" s="148" customFormat="1" ht="78" customHeight="1">
      <c r="A169" s="177"/>
      <c r="B169" s="180"/>
      <c r="C169" s="197" t="s">
        <v>506</v>
      </c>
      <c r="D169" s="180"/>
      <c r="E169" s="181" t="s">
        <v>596</v>
      </c>
      <c r="F169" s="178">
        <f>F170</f>
        <v>25</v>
      </c>
    </row>
    <row r="170" spans="1:6" s="14" customFormat="1" ht="31.5" customHeight="1">
      <c r="A170" s="123"/>
      <c r="B170" s="195"/>
      <c r="C170" s="128" t="s">
        <v>510</v>
      </c>
      <c r="D170" s="128"/>
      <c r="E170" s="124" t="s">
        <v>455</v>
      </c>
      <c r="F170" s="117">
        <f>F171</f>
        <v>25</v>
      </c>
    </row>
    <row r="171" spans="1:6" s="14" customFormat="1" ht="31.5" customHeight="1">
      <c r="A171" s="123"/>
      <c r="B171" s="195"/>
      <c r="C171" s="128"/>
      <c r="D171" s="128" t="s">
        <v>285</v>
      </c>
      <c r="E171" s="124" t="s">
        <v>209</v>
      </c>
      <c r="F171" s="117">
        <f>F172</f>
        <v>25</v>
      </c>
    </row>
    <row r="172" spans="1:6" s="14" customFormat="1" ht="31.5" customHeight="1">
      <c r="A172" s="123"/>
      <c r="B172" s="195"/>
      <c r="C172" s="128"/>
      <c r="D172" s="128" t="s">
        <v>592</v>
      </c>
      <c r="E172" s="124" t="s">
        <v>593</v>
      </c>
      <c r="F172" s="117">
        <v>25</v>
      </c>
    </row>
    <row r="173" spans="1:6" ht="39" customHeight="1">
      <c r="A173" s="165"/>
      <c r="B173" s="167" t="s">
        <v>301</v>
      </c>
      <c r="C173" s="167"/>
      <c r="D173" s="167"/>
      <c r="E173" s="168" t="s">
        <v>302</v>
      </c>
      <c r="F173" s="166">
        <f>F174</f>
        <v>88.4</v>
      </c>
    </row>
    <row r="174" spans="1:6" ht="36.75" customHeight="1">
      <c r="A174" s="158"/>
      <c r="B174" s="160" t="s">
        <v>303</v>
      </c>
      <c r="C174" s="160"/>
      <c r="D174" s="160"/>
      <c r="E174" s="161" t="s">
        <v>304</v>
      </c>
      <c r="F174" s="159">
        <f>F175</f>
        <v>88.4</v>
      </c>
    </row>
    <row r="175" spans="1:6" ht="15">
      <c r="A175" s="175"/>
      <c r="B175" s="179"/>
      <c r="C175" s="182" t="s">
        <v>517</v>
      </c>
      <c r="D175" s="182"/>
      <c r="E175" s="183" t="s">
        <v>247</v>
      </c>
      <c r="F175" s="176">
        <f>F176</f>
        <v>88.4</v>
      </c>
    </row>
    <row r="176" spans="1:6" ht="50.25" customHeight="1">
      <c r="A176" s="173"/>
      <c r="B176" s="179"/>
      <c r="C176" s="180" t="s">
        <v>521</v>
      </c>
      <c r="D176" s="180"/>
      <c r="E176" s="181" t="s">
        <v>258</v>
      </c>
      <c r="F176" s="174">
        <f>F177</f>
        <v>88.4</v>
      </c>
    </row>
    <row r="177" spans="1:6" ht="36.75" customHeight="1">
      <c r="A177" s="152"/>
      <c r="B177" s="129"/>
      <c r="C177" s="128" t="s">
        <v>522</v>
      </c>
      <c r="D177" s="128"/>
      <c r="E177" s="125" t="s">
        <v>262</v>
      </c>
      <c r="F177" s="131">
        <f>F178+F180</f>
        <v>88.4</v>
      </c>
    </row>
    <row r="178" spans="1:6" ht="67.5" customHeight="1">
      <c r="A178" s="152"/>
      <c r="B178" s="129"/>
      <c r="C178" s="129"/>
      <c r="D178" s="129">
        <v>100</v>
      </c>
      <c r="E178" s="125" t="s">
        <v>252</v>
      </c>
      <c r="F178" s="131">
        <v>88.4</v>
      </c>
    </row>
    <row r="179" spans="1:6" ht="37.5" customHeight="1">
      <c r="A179" s="123"/>
      <c r="B179" s="128"/>
      <c r="C179" s="128"/>
      <c r="D179" s="128">
        <v>120</v>
      </c>
      <c r="E179" s="125" t="s">
        <v>284</v>
      </c>
      <c r="F179" s="117">
        <v>0</v>
      </c>
    </row>
    <row r="180" spans="1:6" ht="35.25" customHeight="1">
      <c r="A180" s="123"/>
      <c r="B180" s="128"/>
      <c r="C180" s="128"/>
      <c r="D180" s="128">
        <v>200</v>
      </c>
      <c r="E180" s="125" t="s">
        <v>173</v>
      </c>
      <c r="F180" s="117">
        <f>F181</f>
        <v>0</v>
      </c>
    </row>
    <row r="181" spans="1:6" ht="42" customHeight="1">
      <c r="A181" s="152"/>
      <c r="B181" s="129"/>
      <c r="C181" s="129"/>
      <c r="D181" s="129">
        <v>240</v>
      </c>
      <c r="E181" s="125" t="s">
        <v>290</v>
      </c>
      <c r="F181" s="131">
        <v>0</v>
      </c>
    </row>
    <row r="182" spans="1:6" ht="46.5" customHeight="1">
      <c r="A182" s="165"/>
      <c r="B182" s="167" t="s">
        <v>305</v>
      </c>
      <c r="C182" s="167"/>
      <c r="D182" s="167"/>
      <c r="E182" s="168" t="s">
        <v>306</v>
      </c>
      <c r="F182" s="166">
        <f>F183+F192</f>
        <v>189.8</v>
      </c>
    </row>
    <row r="183" spans="1:6" ht="49.5" customHeight="1">
      <c r="A183" s="158"/>
      <c r="B183" s="160" t="s">
        <v>307</v>
      </c>
      <c r="C183" s="160"/>
      <c r="D183" s="160"/>
      <c r="E183" s="161" t="s">
        <v>308</v>
      </c>
      <c r="F183" s="159">
        <f>F184</f>
        <v>8</v>
      </c>
    </row>
    <row r="184" spans="1:6" s="54" customFormat="1" ht="52.5" customHeight="1">
      <c r="A184" s="175"/>
      <c r="B184" s="179"/>
      <c r="C184" s="179" t="s">
        <v>498</v>
      </c>
      <c r="D184" s="179"/>
      <c r="E184" s="183" t="s">
        <v>270</v>
      </c>
      <c r="F184" s="176">
        <f>F185</f>
        <v>8</v>
      </c>
    </row>
    <row r="185" spans="1:6" s="54" customFormat="1" ht="30">
      <c r="A185" s="173"/>
      <c r="B185" s="197"/>
      <c r="C185" s="197" t="s">
        <v>499</v>
      </c>
      <c r="D185" s="197"/>
      <c r="E185" s="181" t="s">
        <v>501</v>
      </c>
      <c r="F185" s="174">
        <f>F186+F189</f>
        <v>8</v>
      </c>
    </row>
    <row r="186" spans="1:6" s="54" customFormat="1" ht="32.25" customHeight="1">
      <c r="A186" s="152"/>
      <c r="B186" s="129"/>
      <c r="C186" s="129" t="s">
        <v>503</v>
      </c>
      <c r="D186" s="129"/>
      <c r="E186" s="125" t="s">
        <v>215</v>
      </c>
      <c r="F186" s="131">
        <f>F187</f>
        <v>4</v>
      </c>
    </row>
    <row r="187" spans="1:6" s="54" customFormat="1" ht="30" customHeight="1">
      <c r="A187" s="152"/>
      <c r="B187" s="129"/>
      <c r="C187" s="129"/>
      <c r="D187" s="128">
        <v>200</v>
      </c>
      <c r="E187" s="125" t="s">
        <v>173</v>
      </c>
      <c r="F187" s="131">
        <f>F188</f>
        <v>4</v>
      </c>
    </row>
    <row r="188" spans="1:6" s="54" customFormat="1" ht="36" customHeight="1">
      <c r="A188" s="152"/>
      <c r="B188" s="129"/>
      <c r="C188" s="129"/>
      <c r="D188" s="128">
        <v>240</v>
      </c>
      <c r="E188" s="125" t="s">
        <v>290</v>
      </c>
      <c r="F188" s="131">
        <v>4</v>
      </c>
    </row>
    <row r="189" spans="1:6" s="54" customFormat="1" ht="30" customHeight="1">
      <c r="A189" s="152"/>
      <c r="B189" s="129"/>
      <c r="C189" s="129" t="s">
        <v>504</v>
      </c>
      <c r="D189" s="128"/>
      <c r="E189" s="125" t="s">
        <v>217</v>
      </c>
      <c r="F189" s="131">
        <f>F190</f>
        <v>4</v>
      </c>
    </row>
    <row r="190" spans="1:6" s="54" customFormat="1" ht="30" customHeight="1">
      <c r="A190" s="152"/>
      <c r="B190" s="129"/>
      <c r="C190" s="129"/>
      <c r="D190" s="128">
        <v>200</v>
      </c>
      <c r="E190" s="125" t="s">
        <v>173</v>
      </c>
      <c r="F190" s="131">
        <f>F191</f>
        <v>4</v>
      </c>
    </row>
    <row r="191" spans="1:6" s="54" customFormat="1" ht="38.25" customHeight="1">
      <c r="A191" s="152"/>
      <c r="B191" s="129"/>
      <c r="C191" s="129"/>
      <c r="D191" s="128">
        <v>240</v>
      </c>
      <c r="E191" s="125" t="s">
        <v>290</v>
      </c>
      <c r="F191" s="131">
        <v>4</v>
      </c>
    </row>
    <row r="192" spans="1:6" ht="42.75" customHeight="1">
      <c r="A192" s="156"/>
      <c r="B192" s="196" t="s">
        <v>309</v>
      </c>
      <c r="C192" s="196"/>
      <c r="D192" s="196"/>
      <c r="E192" s="161" t="s">
        <v>310</v>
      </c>
      <c r="F192" s="157">
        <f>F193</f>
        <v>181.8</v>
      </c>
    </row>
    <row r="193" spans="1:6" ht="50.25" customHeight="1">
      <c r="A193" s="170"/>
      <c r="B193" s="182"/>
      <c r="C193" s="179" t="s">
        <v>498</v>
      </c>
      <c r="D193" s="179"/>
      <c r="E193" s="183" t="s">
        <v>270</v>
      </c>
      <c r="F193" s="172">
        <f>F194</f>
        <v>181.8</v>
      </c>
    </row>
    <row r="194" spans="1:6" ht="37.5" customHeight="1">
      <c r="A194" s="177"/>
      <c r="B194" s="180"/>
      <c r="C194" s="197" t="s">
        <v>499</v>
      </c>
      <c r="D194" s="197"/>
      <c r="E194" s="181" t="s">
        <v>501</v>
      </c>
      <c r="F194" s="178">
        <f>F195</f>
        <v>181.8</v>
      </c>
    </row>
    <row r="195" spans="1:6" ht="38.25" customHeight="1">
      <c r="A195" s="123"/>
      <c r="B195" s="128"/>
      <c r="C195" s="129" t="s">
        <v>500</v>
      </c>
      <c r="D195" s="129"/>
      <c r="E195" s="125" t="s">
        <v>213</v>
      </c>
      <c r="F195" s="117">
        <f>F196</f>
        <v>181.8</v>
      </c>
    </row>
    <row r="196" spans="1:6" ht="35.25" customHeight="1">
      <c r="A196" s="123"/>
      <c r="B196" s="128"/>
      <c r="C196" s="129"/>
      <c r="D196" s="128">
        <v>200</v>
      </c>
      <c r="E196" s="125" t="s">
        <v>173</v>
      </c>
      <c r="F196" s="117">
        <f>F197</f>
        <v>181.8</v>
      </c>
    </row>
    <row r="197" spans="1:6" ht="39" customHeight="1">
      <c r="A197" s="123"/>
      <c r="B197" s="128"/>
      <c r="C197" s="129"/>
      <c r="D197" s="128">
        <v>240</v>
      </c>
      <c r="E197" s="125" t="s">
        <v>290</v>
      </c>
      <c r="F197" s="117">
        <v>181.8</v>
      </c>
    </row>
    <row r="198" spans="1:6" ht="33.75" customHeight="1">
      <c r="A198" s="165"/>
      <c r="B198" s="167" t="s">
        <v>311</v>
      </c>
      <c r="C198" s="167"/>
      <c r="D198" s="167"/>
      <c r="E198" s="168" t="s">
        <v>312</v>
      </c>
      <c r="F198" s="166">
        <f>F199</f>
        <v>962.2</v>
      </c>
    </row>
    <row r="199" spans="1:6" ht="41.25" customHeight="1">
      <c r="A199" s="158"/>
      <c r="B199" s="160" t="s">
        <v>313</v>
      </c>
      <c r="C199" s="160"/>
      <c r="D199" s="160"/>
      <c r="E199" s="162" t="s">
        <v>314</v>
      </c>
      <c r="F199" s="159">
        <f>F200</f>
        <v>962.2</v>
      </c>
    </row>
    <row r="200" spans="1:6" s="54" customFormat="1" ht="50.25" customHeight="1">
      <c r="A200" s="175"/>
      <c r="B200" s="179"/>
      <c r="C200" s="179" t="s">
        <v>478</v>
      </c>
      <c r="D200" s="179"/>
      <c r="E200" s="184" t="s">
        <v>169</v>
      </c>
      <c r="F200" s="176">
        <f>F201</f>
        <v>962.2</v>
      </c>
    </row>
    <row r="201" spans="1:6" s="54" customFormat="1" ht="43.5" customHeight="1">
      <c r="A201" s="154"/>
      <c r="B201" s="200"/>
      <c r="C201" s="200" t="s">
        <v>479</v>
      </c>
      <c r="D201" s="200"/>
      <c r="E201" s="126" t="s">
        <v>480</v>
      </c>
      <c r="F201" s="139">
        <f>F202</f>
        <v>962.2</v>
      </c>
    </row>
    <row r="202" spans="1:6" s="54" customFormat="1" ht="54" customHeight="1">
      <c r="A202" s="173"/>
      <c r="B202" s="197"/>
      <c r="C202" s="197" t="s">
        <v>481</v>
      </c>
      <c r="D202" s="197"/>
      <c r="E202" s="185" t="s">
        <v>482</v>
      </c>
      <c r="F202" s="174">
        <f>F203+F206</f>
        <v>962.2</v>
      </c>
    </row>
    <row r="203" spans="1:6" s="54" customFormat="1" ht="37.5" customHeight="1">
      <c r="A203" s="152"/>
      <c r="B203" s="129"/>
      <c r="C203" s="128" t="s">
        <v>483</v>
      </c>
      <c r="D203" s="128"/>
      <c r="E203" s="125" t="s">
        <v>171</v>
      </c>
      <c r="F203" s="117">
        <f>F204</f>
        <v>600</v>
      </c>
    </row>
    <row r="204" spans="1:6" s="54" customFormat="1" ht="37.5" customHeight="1">
      <c r="A204" s="152"/>
      <c r="B204" s="129"/>
      <c r="C204" s="128"/>
      <c r="D204" s="128" t="s">
        <v>172</v>
      </c>
      <c r="E204" s="125" t="s">
        <v>173</v>
      </c>
      <c r="F204" s="117">
        <f>F205</f>
        <v>600</v>
      </c>
    </row>
    <row r="205" spans="1:6" s="54" customFormat="1" ht="38.25" customHeight="1">
      <c r="A205" s="152"/>
      <c r="B205" s="129"/>
      <c r="C205" s="128"/>
      <c r="D205" s="128">
        <v>240</v>
      </c>
      <c r="E205" s="125" t="s">
        <v>290</v>
      </c>
      <c r="F205" s="117">
        <v>600</v>
      </c>
    </row>
    <row r="206" spans="1:6" s="54" customFormat="1" ht="39.75" customHeight="1">
      <c r="A206" s="152"/>
      <c r="B206" s="129"/>
      <c r="C206" s="128" t="s">
        <v>484</v>
      </c>
      <c r="D206" s="128"/>
      <c r="E206" s="125" t="s">
        <v>175</v>
      </c>
      <c r="F206" s="117">
        <f>F207</f>
        <v>362.2</v>
      </c>
    </row>
    <row r="207" spans="1:6" s="54" customFormat="1" ht="30" customHeight="1">
      <c r="A207" s="152"/>
      <c r="B207" s="129"/>
      <c r="C207" s="128"/>
      <c r="D207" s="128" t="s">
        <v>172</v>
      </c>
      <c r="E207" s="125" t="s">
        <v>173</v>
      </c>
      <c r="F207" s="117">
        <f>F208</f>
        <v>362.2</v>
      </c>
    </row>
    <row r="208" spans="1:6" s="54" customFormat="1" ht="36" customHeight="1">
      <c r="A208" s="152"/>
      <c r="B208" s="129"/>
      <c r="C208" s="128"/>
      <c r="D208" s="128">
        <v>240</v>
      </c>
      <c r="E208" s="125" t="s">
        <v>290</v>
      </c>
      <c r="F208" s="117">
        <v>362.2</v>
      </c>
    </row>
    <row r="209" spans="1:6" s="54" customFormat="1" ht="30" customHeight="1" hidden="1">
      <c r="A209" s="152"/>
      <c r="B209" s="129"/>
      <c r="C209" s="128"/>
      <c r="D209" s="128"/>
      <c r="E209" s="125"/>
      <c r="F209" s="117"/>
    </row>
    <row r="210" spans="1:6" s="54" customFormat="1" ht="30" customHeight="1" hidden="1">
      <c r="A210" s="152"/>
      <c r="B210" s="129"/>
      <c r="C210" s="128"/>
      <c r="D210" s="128"/>
      <c r="E210" s="125"/>
      <c r="F210" s="117"/>
    </row>
    <row r="211" spans="1:6" s="54" customFormat="1" ht="30" customHeight="1" hidden="1">
      <c r="A211" s="152"/>
      <c r="B211" s="129"/>
      <c r="C211" s="128"/>
      <c r="D211" s="128"/>
      <c r="E211" s="125"/>
      <c r="F211" s="117"/>
    </row>
    <row r="212" spans="1:6" ht="40.5" customHeight="1">
      <c r="A212" s="165"/>
      <c r="B212" s="167" t="s">
        <v>315</v>
      </c>
      <c r="C212" s="167"/>
      <c r="D212" s="167"/>
      <c r="E212" s="168" t="s">
        <v>316</v>
      </c>
      <c r="F212" s="166">
        <f>F213+F220</f>
        <v>765</v>
      </c>
    </row>
    <row r="213" spans="1:6" ht="47.25" customHeight="1">
      <c r="A213" s="156"/>
      <c r="B213" s="196" t="s">
        <v>317</v>
      </c>
      <c r="C213" s="196"/>
      <c r="D213" s="196"/>
      <c r="E213" s="162" t="s">
        <v>318</v>
      </c>
      <c r="F213" s="157">
        <f aca="true" t="shared" si="0" ref="F213:F218">F214</f>
        <v>200</v>
      </c>
    </row>
    <row r="214" spans="1:6" ht="48" customHeight="1">
      <c r="A214" s="170"/>
      <c r="B214" s="182"/>
      <c r="C214" s="182" t="s">
        <v>478</v>
      </c>
      <c r="D214" s="182"/>
      <c r="E214" s="184" t="s">
        <v>169</v>
      </c>
      <c r="F214" s="172">
        <f t="shared" si="0"/>
        <v>200</v>
      </c>
    </row>
    <row r="215" spans="1:6" ht="47.25" customHeight="1">
      <c r="A215" s="155"/>
      <c r="B215" s="195"/>
      <c r="C215" s="195" t="s">
        <v>485</v>
      </c>
      <c r="D215" s="195"/>
      <c r="E215" s="126" t="s">
        <v>486</v>
      </c>
      <c r="F215" s="136">
        <f t="shared" si="0"/>
        <v>200</v>
      </c>
    </row>
    <row r="216" spans="1:6" ht="35.25" customHeight="1">
      <c r="A216" s="177"/>
      <c r="B216" s="180"/>
      <c r="C216" s="180" t="s">
        <v>487</v>
      </c>
      <c r="D216" s="180"/>
      <c r="E216" s="185" t="s">
        <v>534</v>
      </c>
      <c r="F216" s="178">
        <f t="shared" si="0"/>
        <v>200</v>
      </c>
    </row>
    <row r="217" spans="1:6" ht="50.25" customHeight="1">
      <c r="A217" s="177"/>
      <c r="B217" s="180"/>
      <c r="C217" s="128" t="s">
        <v>619</v>
      </c>
      <c r="D217" s="128"/>
      <c r="E217" s="417" t="s">
        <v>620</v>
      </c>
      <c r="F217" s="178">
        <f t="shared" si="0"/>
        <v>200</v>
      </c>
    </row>
    <row r="218" spans="1:6" ht="35.25" customHeight="1">
      <c r="A218" s="177"/>
      <c r="B218" s="180"/>
      <c r="C218" s="128"/>
      <c r="D218" s="128" t="s">
        <v>172</v>
      </c>
      <c r="E218" s="417" t="s">
        <v>173</v>
      </c>
      <c r="F218" s="178">
        <f t="shared" si="0"/>
        <v>200</v>
      </c>
    </row>
    <row r="219" spans="1:6" ht="35.25" customHeight="1">
      <c r="A219" s="177"/>
      <c r="B219" s="180"/>
      <c r="C219" s="128"/>
      <c r="D219" s="128" t="s">
        <v>289</v>
      </c>
      <c r="E219" s="417" t="s">
        <v>290</v>
      </c>
      <c r="F219" s="178">
        <v>200</v>
      </c>
    </row>
    <row r="220" spans="1:6" ht="44.25" customHeight="1">
      <c r="A220" s="156"/>
      <c r="B220" s="196" t="s">
        <v>319</v>
      </c>
      <c r="C220" s="196"/>
      <c r="D220" s="196"/>
      <c r="E220" s="161" t="s">
        <v>320</v>
      </c>
      <c r="F220" s="157">
        <f>F221</f>
        <v>565</v>
      </c>
    </row>
    <row r="221" spans="1:6" ht="42" customHeight="1">
      <c r="A221" s="170"/>
      <c r="B221" s="182"/>
      <c r="C221" s="182" t="s">
        <v>478</v>
      </c>
      <c r="D221" s="182"/>
      <c r="E221" s="184" t="s">
        <v>169</v>
      </c>
      <c r="F221" s="176">
        <f>F222</f>
        <v>565</v>
      </c>
    </row>
    <row r="222" spans="1:6" ht="49.5" customHeight="1">
      <c r="A222" s="155"/>
      <c r="B222" s="195"/>
      <c r="C222" s="195" t="s">
        <v>489</v>
      </c>
      <c r="D222" s="195"/>
      <c r="E222" s="126" t="s">
        <v>535</v>
      </c>
      <c r="F222" s="139">
        <f>F223+F236</f>
        <v>565</v>
      </c>
    </row>
    <row r="223" spans="1:6" ht="36" customHeight="1">
      <c r="A223" s="177"/>
      <c r="B223" s="180"/>
      <c r="C223" s="180" t="s">
        <v>490</v>
      </c>
      <c r="D223" s="180"/>
      <c r="E223" s="185" t="s">
        <v>492</v>
      </c>
      <c r="F223" s="174">
        <f>F224+F227</f>
        <v>185</v>
      </c>
    </row>
    <row r="224" spans="1:6" ht="36.75" customHeight="1">
      <c r="A224" s="123"/>
      <c r="B224" s="128"/>
      <c r="C224" s="128" t="s">
        <v>544</v>
      </c>
      <c r="D224" s="128"/>
      <c r="E224" s="125" t="s">
        <v>181</v>
      </c>
      <c r="F224" s="117">
        <f>F225</f>
        <v>145</v>
      </c>
    </row>
    <row r="225" spans="1:6" ht="36" customHeight="1">
      <c r="A225" s="123"/>
      <c r="B225" s="128"/>
      <c r="C225" s="128"/>
      <c r="D225" s="128" t="s">
        <v>172</v>
      </c>
      <c r="E225" s="125" t="s">
        <v>173</v>
      </c>
      <c r="F225" s="117">
        <f>F226</f>
        <v>145</v>
      </c>
    </row>
    <row r="226" spans="1:6" ht="32.25" customHeight="1">
      <c r="A226" s="123"/>
      <c r="B226" s="128"/>
      <c r="C226" s="128"/>
      <c r="D226" s="128" t="s">
        <v>289</v>
      </c>
      <c r="E226" s="125" t="s">
        <v>290</v>
      </c>
      <c r="F226" s="117">
        <v>145</v>
      </c>
    </row>
    <row r="227" spans="1:6" ht="32.25" customHeight="1">
      <c r="A227" s="123"/>
      <c r="B227" s="128"/>
      <c r="C227" s="128" t="s">
        <v>493</v>
      </c>
      <c r="D227" s="128"/>
      <c r="E227" s="125" t="s">
        <v>183</v>
      </c>
      <c r="F227" s="117">
        <f>F228</f>
        <v>40</v>
      </c>
    </row>
    <row r="228" spans="1:6" ht="32.25" customHeight="1">
      <c r="A228" s="123"/>
      <c r="B228" s="128"/>
      <c r="C228" s="128"/>
      <c r="D228" s="128" t="s">
        <v>172</v>
      </c>
      <c r="E228" s="125" t="s">
        <v>173</v>
      </c>
      <c r="F228" s="117">
        <f>F229</f>
        <v>40</v>
      </c>
    </row>
    <row r="229" spans="1:6" ht="32.25" customHeight="1">
      <c r="A229" s="123"/>
      <c r="B229" s="128"/>
      <c r="C229" s="128"/>
      <c r="D229" s="128" t="s">
        <v>289</v>
      </c>
      <c r="E229" s="125" t="s">
        <v>290</v>
      </c>
      <c r="F229" s="117">
        <v>40</v>
      </c>
    </row>
    <row r="230" spans="1:6" ht="0.75" customHeight="1" hidden="1">
      <c r="A230" s="152"/>
      <c r="B230" s="129"/>
      <c r="C230" s="128"/>
      <c r="D230" s="128"/>
      <c r="E230" s="125"/>
      <c r="F230" s="117"/>
    </row>
    <row r="231" spans="1:6" ht="30" customHeight="1" hidden="1">
      <c r="A231" s="152"/>
      <c r="B231" s="129"/>
      <c r="C231" s="128"/>
      <c r="D231" s="128"/>
      <c r="E231" s="125"/>
      <c r="F231" s="117"/>
    </row>
    <row r="232" spans="1:6" ht="30" customHeight="1" hidden="1">
      <c r="A232" s="152"/>
      <c r="B232" s="129"/>
      <c r="C232" s="128"/>
      <c r="D232" s="129"/>
      <c r="E232" s="125"/>
      <c r="F232" s="117"/>
    </row>
    <row r="233" spans="1:6" ht="21" customHeight="1" hidden="1">
      <c r="A233" s="152"/>
      <c r="B233" s="129"/>
      <c r="C233" s="128"/>
      <c r="D233" s="128"/>
      <c r="E233" s="125"/>
      <c r="F233" s="117"/>
    </row>
    <row r="234" spans="1:6" ht="39.75" customHeight="1" hidden="1">
      <c r="A234" s="152"/>
      <c r="B234" s="129"/>
      <c r="C234" s="128"/>
      <c r="D234" s="128"/>
      <c r="E234" s="125"/>
      <c r="F234" s="117"/>
    </row>
    <row r="235" spans="1:6" ht="34.5" customHeight="1" hidden="1">
      <c r="A235" s="152"/>
      <c r="B235" s="129"/>
      <c r="C235" s="128"/>
      <c r="D235" s="129"/>
      <c r="E235" s="125"/>
      <c r="F235" s="117"/>
    </row>
    <row r="236" spans="1:6" ht="34.5" customHeight="1">
      <c r="A236" s="173"/>
      <c r="B236" s="197"/>
      <c r="C236" s="180" t="s">
        <v>491</v>
      </c>
      <c r="D236" s="197"/>
      <c r="E236" s="181" t="s">
        <v>524</v>
      </c>
      <c r="F236" s="178">
        <f>F237+F240+F243</f>
        <v>380</v>
      </c>
    </row>
    <row r="237" spans="1:6" ht="39" customHeight="1">
      <c r="A237" s="152"/>
      <c r="B237" s="129"/>
      <c r="C237" s="128" t="s">
        <v>494</v>
      </c>
      <c r="D237" s="128"/>
      <c r="E237" s="125" t="s">
        <v>191</v>
      </c>
      <c r="F237" s="117">
        <f>F238</f>
        <v>30</v>
      </c>
    </row>
    <row r="238" spans="1:6" ht="30" customHeight="1">
      <c r="A238" s="152"/>
      <c r="B238" s="129"/>
      <c r="C238" s="128"/>
      <c r="D238" s="128" t="s">
        <v>172</v>
      </c>
      <c r="E238" s="125" t="s">
        <v>173</v>
      </c>
      <c r="F238" s="117">
        <f>F239</f>
        <v>30</v>
      </c>
    </row>
    <row r="239" spans="1:6" ht="43.5" customHeight="1">
      <c r="A239" s="152"/>
      <c r="B239" s="129"/>
      <c r="C239" s="128"/>
      <c r="D239" s="129">
        <v>240</v>
      </c>
      <c r="E239" s="125" t="s">
        <v>290</v>
      </c>
      <c r="F239" s="117">
        <v>30</v>
      </c>
    </row>
    <row r="240" spans="1:6" ht="43.5" customHeight="1">
      <c r="A240" s="152"/>
      <c r="B240" s="129"/>
      <c r="C240" s="128" t="s">
        <v>621</v>
      </c>
      <c r="D240" s="129"/>
      <c r="E240" s="125" t="s">
        <v>622</v>
      </c>
      <c r="F240" s="117">
        <f>F241</f>
        <v>150</v>
      </c>
    </row>
    <row r="241" spans="1:6" ht="43.5" customHeight="1">
      <c r="A241" s="152"/>
      <c r="B241" s="129"/>
      <c r="C241" s="128"/>
      <c r="D241" s="129" t="s">
        <v>172</v>
      </c>
      <c r="E241" s="125" t="s">
        <v>173</v>
      </c>
      <c r="F241" s="117">
        <f>F242</f>
        <v>150</v>
      </c>
    </row>
    <row r="242" spans="1:6" ht="43.5" customHeight="1">
      <c r="A242" s="152"/>
      <c r="B242" s="129"/>
      <c r="C242" s="128"/>
      <c r="D242" s="129" t="s">
        <v>289</v>
      </c>
      <c r="E242" s="125" t="s">
        <v>173</v>
      </c>
      <c r="F242" s="117">
        <v>150</v>
      </c>
    </row>
    <row r="243" spans="1:6" ht="43.5" customHeight="1">
      <c r="A243" s="152"/>
      <c r="B243" s="129"/>
      <c r="C243" s="128" t="s">
        <v>626</v>
      </c>
      <c r="D243" s="129"/>
      <c r="E243" s="125" t="s">
        <v>623</v>
      </c>
      <c r="F243" s="117">
        <f>F244</f>
        <v>200</v>
      </c>
    </row>
    <row r="244" spans="1:6" ht="43.5" customHeight="1">
      <c r="A244" s="152"/>
      <c r="B244" s="129"/>
      <c r="C244" s="128"/>
      <c r="D244" s="129" t="s">
        <v>172</v>
      </c>
      <c r="E244" s="125" t="s">
        <v>173</v>
      </c>
      <c r="F244" s="117">
        <f>F245</f>
        <v>200</v>
      </c>
    </row>
    <row r="245" spans="1:6" ht="43.5" customHeight="1">
      <c r="A245" s="152"/>
      <c r="B245" s="129"/>
      <c r="C245" s="128"/>
      <c r="D245" s="129" t="s">
        <v>289</v>
      </c>
      <c r="E245" s="125" t="s">
        <v>173</v>
      </c>
      <c r="F245" s="117">
        <v>200</v>
      </c>
    </row>
    <row r="246" spans="1:6" ht="33.75" customHeight="1">
      <c r="A246" s="165"/>
      <c r="B246" s="167" t="s">
        <v>321</v>
      </c>
      <c r="C246" s="167"/>
      <c r="D246" s="167"/>
      <c r="E246" s="168" t="s">
        <v>322</v>
      </c>
      <c r="F246" s="166">
        <f>F247</f>
        <v>1051</v>
      </c>
    </row>
    <row r="247" spans="1:6" s="42" customFormat="1" ht="34.5" customHeight="1">
      <c r="A247" s="163"/>
      <c r="B247" s="160" t="s">
        <v>323</v>
      </c>
      <c r="C247" s="160"/>
      <c r="D247" s="160"/>
      <c r="E247" s="162" t="s">
        <v>324</v>
      </c>
      <c r="F247" s="159">
        <f>F248</f>
        <v>1051</v>
      </c>
    </row>
    <row r="248" spans="1:6" s="42" customFormat="1" ht="47.25" customHeight="1">
      <c r="A248" s="175"/>
      <c r="B248" s="179"/>
      <c r="C248" s="179" t="s">
        <v>465</v>
      </c>
      <c r="D248" s="179"/>
      <c r="E248" s="203" t="s">
        <v>143</v>
      </c>
      <c r="F248" s="176">
        <f>F249</f>
        <v>1051</v>
      </c>
    </row>
    <row r="249" spans="1:6" s="42" customFormat="1" ht="40.5" customHeight="1">
      <c r="A249" s="154"/>
      <c r="B249" s="200"/>
      <c r="C249" s="129" t="s">
        <v>466</v>
      </c>
      <c r="D249" s="129"/>
      <c r="E249" s="204" t="s">
        <v>467</v>
      </c>
      <c r="F249" s="131">
        <f>F250+F253+F256+F259+F262+F266</f>
        <v>1051</v>
      </c>
    </row>
    <row r="250" spans="1:6" s="42" customFormat="1" ht="33.75" customHeight="1">
      <c r="A250" s="154"/>
      <c r="B250" s="200"/>
      <c r="C250" s="128" t="s">
        <v>468</v>
      </c>
      <c r="D250" s="128"/>
      <c r="E250" s="125" t="s">
        <v>540</v>
      </c>
      <c r="F250" s="117">
        <f>F251</f>
        <v>340</v>
      </c>
    </row>
    <row r="251" spans="1:6" s="42" customFormat="1" ht="54" customHeight="1">
      <c r="A251" s="154"/>
      <c r="B251" s="200"/>
      <c r="C251" s="128"/>
      <c r="D251" s="128" t="s">
        <v>146</v>
      </c>
      <c r="E251" s="125" t="s">
        <v>147</v>
      </c>
      <c r="F251" s="117">
        <f>F252</f>
        <v>340</v>
      </c>
    </row>
    <row r="252" spans="1:6" s="42" customFormat="1" ht="42" customHeight="1">
      <c r="A252" s="154"/>
      <c r="B252" s="200"/>
      <c r="C252" s="128"/>
      <c r="D252" s="129">
        <v>610</v>
      </c>
      <c r="E252" s="125" t="s">
        <v>325</v>
      </c>
      <c r="F252" s="117">
        <v>340</v>
      </c>
    </row>
    <row r="253" spans="1:6" s="42" customFormat="1" ht="36" customHeight="1">
      <c r="A253" s="154"/>
      <c r="B253" s="200"/>
      <c r="C253" s="128" t="s">
        <v>470</v>
      </c>
      <c r="D253" s="129"/>
      <c r="E253" s="125" t="s">
        <v>151</v>
      </c>
      <c r="F253" s="117">
        <f>F254</f>
        <v>231</v>
      </c>
    </row>
    <row r="254" spans="1:6" s="42" customFormat="1" ht="30">
      <c r="A254" s="154"/>
      <c r="B254" s="200"/>
      <c r="C254" s="128"/>
      <c r="D254" s="129" t="s">
        <v>146</v>
      </c>
      <c r="E254" s="125" t="s">
        <v>147</v>
      </c>
      <c r="F254" s="117">
        <f>F255</f>
        <v>231</v>
      </c>
    </row>
    <row r="255" spans="1:6" s="42" customFormat="1" ht="31.5" customHeight="1">
      <c r="A255" s="154"/>
      <c r="B255" s="200"/>
      <c r="C255" s="128"/>
      <c r="D255" s="129" t="s">
        <v>469</v>
      </c>
      <c r="E255" s="125" t="s">
        <v>325</v>
      </c>
      <c r="F255" s="117">
        <v>231</v>
      </c>
    </row>
    <row r="256" spans="1:6" s="42" customFormat="1" ht="33" customHeight="1">
      <c r="A256" s="154"/>
      <c r="B256" s="200"/>
      <c r="C256" s="128" t="s">
        <v>471</v>
      </c>
      <c r="D256" s="129"/>
      <c r="E256" s="125" t="s">
        <v>155</v>
      </c>
      <c r="F256" s="117">
        <f>F257</f>
        <v>211</v>
      </c>
    </row>
    <row r="257" spans="1:6" s="42" customFormat="1" ht="46.5" customHeight="1">
      <c r="A257" s="154"/>
      <c r="B257" s="200"/>
      <c r="C257" s="128"/>
      <c r="D257" s="129" t="s">
        <v>146</v>
      </c>
      <c r="E257" s="125" t="s">
        <v>147</v>
      </c>
      <c r="F257" s="117">
        <f>F258</f>
        <v>211</v>
      </c>
    </row>
    <row r="258" spans="1:6" s="42" customFormat="1" ht="33" customHeight="1">
      <c r="A258" s="154"/>
      <c r="B258" s="200"/>
      <c r="C258" s="128"/>
      <c r="D258" s="129" t="s">
        <v>469</v>
      </c>
      <c r="E258" s="125" t="s">
        <v>325</v>
      </c>
      <c r="F258" s="117">
        <v>211</v>
      </c>
    </row>
    <row r="259" spans="1:6" s="42" customFormat="1" ht="34.5" customHeight="1">
      <c r="A259" s="154"/>
      <c r="B259" s="200"/>
      <c r="C259" s="128" t="s">
        <v>475</v>
      </c>
      <c r="D259" s="129"/>
      <c r="E259" s="125" t="s">
        <v>157</v>
      </c>
      <c r="F259" s="117">
        <f>F260</f>
        <v>97</v>
      </c>
    </row>
    <row r="260" spans="1:6" s="42" customFormat="1" ht="50.25" customHeight="1">
      <c r="A260" s="154"/>
      <c r="B260" s="200"/>
      <c r="C260" s="128"/>
      <c r="D260" s="129" t="s">
        <v>476</v>
      </c>
      <c r="E260" s="125" t="s">
        <v>147</v>
      </c>
      <c r="F260" s="117">
        <f>F261</f>
        <v>97</v>
      </c>
    </row>
    <row r="261" spans="1:6" s="42" customFormat="1" ht="30.75" customHeight="1">
      <c r="A261" s="154"/>
      <c r="B261" s="200"/>
      <c r="C261" s="128"/>
      <c r="D261" s="129" t="s">
        <v>469</v>
      </c>
      <c r="E261" s="125" t="s">
        <v>325</v>
      </c>
      <c r="F261" s="117">
        <v>97</v>
      </c>
    </row>
    <row r="262" spans="1:6" s="42" customFormat="1" ht="39.75" customHeight="1">
      <c r="A262" s="154"/>
      <c r="B262" s="200"/>
      <c r="C262" s="128" t="s">
        <v>477</v>
      </c>
      <c r="D262" s="129"/>
      <c r="E262" s="125" t="s">
        <v>159</v>
      </c>
      <c r="F262" s="117">
        <f>F263</f>
        <v>70</v>
      </c>
    </row>
    <row r="263" spans="1:6" s="42" customFormat="1" ht="51" customHeight="1">
      <c r="A263" s="154"/>
      <c r="B263" s="200"/>
      <c r="C263" s="128"/>
      <c r="D263" s="129" t="s">
        <v>146</v>
      </c>
      <c r="E263" s="125" t="s">
        <v>147</v>
      </c>
      <c r="F263" s="117">
        <f>F264</f>
        <v>70</v>
      </c>
    </row>
    <row r="264" spans="1:6" s="42" customFormat="1" ht="36" customHeight="1">
      <c r="A264" s="154"/>
      <c r="B264" s="200"/>
      <c r="C264" s="128"/>
      <c r="D264" s="129" t="s">
        <v>469</v>
      </c>
      <c r="E264" s="125" t="s">
        <v>325</v>
      </c>
      <c r="F264" s="117">
        <v>70</v>
      </c>
    </row>
    <row r="265" spans="1:6" s="42" customFormat="1" ht="24.75" customHeight="1" hidden="1">
      <c r="A265" s="154"/>
      <c r="B265" s="200"/>
      <c r="C265" s="128"/>
      <c r="D265" s="129"/>
      <c r="E265" s="125"/>
      <c r="F265" s="117"/>
    </row>
    <row r="266" spans="1:6" s="42" customFormat="1" ht="39.75" customHeight="1">
      <c r="A266" s="154"/>
      <c r="B266" s="200"/>
      <c r="C266" s="128" t="s">
        <v>567</v>
      </c>
      <c r="D266" s="129"/>
      <c r="E266" s="125" t="s">
        <v>568</v>
      </c>
      <c r="F266" s="117">
        <f>F267</f>
        <v>102</v>
      </c>
    </row>
    <row r="267" spans="1:6" s="42" customFormat="1" ht="31.5" customHeight="1">
      <c r="A267" s="154"/>
      <c r="B267" s="200"/>
      <c r="C267" s="128"/>
      <c r="D267" s="129" t="s">
        <v>146</v>
      </c>
      <c r="E267" s="125" t="s">
        <v>147</v>
      </c>
      <c r="F267" s="117">
        <f>F268</f>
        <v>102</v>
      </c>
    </row>
    <row r="268" spans="1:6" s="42" customFormat="1" ht="24.75" customHeight="1">
      <c r="A268" s="154"/>
      <c r="B268" s="200"/>
      <c r="C268" s="128"/>
      <c r="D268" s="129" t="s">
        <v>469</v>
      </c>
      <c r="E268" s="125" t="s">
        <v>325</v>
      </c>
      <c r="F268" s="117">
        <v>102</v>
      </c>
    </row>
    <row r="269" spans="1:6" s="42" customFormat="1" ht="24.75" customHeight="1">
      <c r="A269" s="169"/>
      <c r="B269" s="167">
        <v>1000</v>
      </c>
      <c r="C269" s="167"/>
      <c r="D269" s="167"/>
      <c r="E269" s="168" t="s">
        <v>326</v>
      </c>
      <c r="F269" s="166">
        <f>F270+F279</f>
        <v>182</v>
      </c>
    </row>
    <row r="270" spans="1:6" s="42" customFormat="1" ht="24.75" customHeight="1">
      <c r="A270" s="163"/>
      <c r="B270" s="160">
        <v>1001</v>
      </c>
      <c r="C270" s="160"/>
      <c r="D270" s="160"/>
      <c r="E270" s="161" t="s">
        <v>327</v>
      </c>
      <c r="F270" s="159">
        <f>F271</f>
        <v>172.2</v>
      </c>
    </row>
    <row r="271" spans="1:6" ht="63" customHeight="1">
      <c r="A271" s="175"/>
      <c r="B271" s="179"/>
      <c r="C271" s="179" t="s">
        <v>505</v>
      </c>
      <c r="D271" s="179"/>
      <c r="E271" s="183" t="s">
        <v>222</v>
      </c>
      <c r="F271" s="176">
        <f>F272</f>
        <v>172.2</v>
      </c>
    </row>
    <row r="272" spans="1:6" ht="50.25" customHeight="1">
      <c r="A272" s="173"/>
      <c r="B272" s="197"/>
      <c r="C272" s="197" t="s">
        <v>537</v>
      </c>
      <c r="D272" s="197"/>
      <c r="E272" s="181" t="s">
        <v>536</v>
      </c>
      <c r="F272" s="174">
        <f>F273+F276</f>
        <v>172.2</v>
      </c>
    </row>
    <row r="273" spans="1:6" ht="47.25" customHeight="1">
      <c r="A273" s="152"/>
      <c r="B273" s="129"/>
      <c r="C273" s="129" t="s">
        <v>549</v>
      </c>
      <c r="D273" s="129"/>
      <c r="E273" s="125" t="s">
        <v>235</v>
      </c>
      <c r="F273" s="131">
        <f>F274</f>
        <v>172.2</v>
      </c>
    </row>
    <row r="274" spans="1:6" ht="32.25" customHeight="1">
      <c r="A274" s="152"/>
      <c r="B274" s="129"/>
      <c r="C274" s="129"/>
      <c r="D274" s="128" t="s">
        <v>236</v>
      </c>
      <c r="E274" s="125" t="s">
        <v>328</v>
      </c>
      <c r="F274" s="131">
        <f>F275</f>
        <v>172.2</v>
      </c>
    </row>
    <row r="275" spans="1:6" ht="32.25" customHeight="1">
      <c r="A275" s="123"/>
      <c r="B275" s="128"/>
      <c r="C275" s="128"/>
      <c r="D275" s="128" t="s">
        <v>449</v>
      </c>
      <c r="E275" s="125" t="s">
        <v>456</v>
      </c>
      <c r="F275" s="131">
        <f>136.2+36</f>
        <v>172.2</v>
      </c>
    </row>
    <row r="276" spans="1:6" ht="35.25" customHeight="1" hidden="1">
      <c r="A276" s="123"/>
      <c r="B276" s="128"/>
      <c r="C276" s="129" t="s">
        <v>550</v>
      </c>
      <c r="D276" s="129"/>
      <c r="E276" s="125" t="s">
        <v>235</v>
      </c>
      <c r="F276" s="131">
        <f>F277</f>
        <v>0</v>
      </c>
    </row>
    <row r="277" spans="1:6" ht="35.25" customHeight="1" hidden="1">
      <c r="A277" s="123"/>
      <c r="B277" s="128"/>
      <c r="C277" s="129"/>
      <c r="D277" s="128" t="s">
        <v>236</v>
      </c>
      <c r="E277" s="125" t="s">
        <v>328</v>
      </c>
      <c r="F277" s="131">
        <f>F278</f>
        <v>0</v>
      </c>
    </row>
    <row r="278" spans="1:6" ht="35.25" customHeight="1" hidden="1">
      <c r="A278" s="123"/>
      <c r="B278" s="128"/>
      <c r="C278" s="128"/>
      <c r="D278" s="128" t="s">
        <v>449</v>
      </c>
      <c r="E278" s="125" t="s">
        <v>456</v>
      </c>
      <c r="F278" s="131"/>
    </row>
    <row r="279" spans="1:6" s="42" customFormat="1" ht="42" customHeight="1">
      <c r="A279" s="164"/>
      <c r="B279" s="196">
        <v>1003</v>
      </c>
      <c r="C279" s="196"/>
      <c r="D279" s="196"/>
      <c r="E279" s="161" t="s">
        <v>328</v>
      </c>
      <c r="F279" s="157">
        <f>F280</f>
        <v>9.8</v>
      </c>
    </row>
    <row r="280" spans="1:6" s="54" customFormat="1" ht="46.5" customHeight="1">
      <c r="A280" s="170"/>
      <c r="B280" s="182"/>
      <c r="C280" s="182" t="s">
        <v>465</v>
      </c>
      <c r="D280" s="182"/>
      <c r="E280" s="203" t="s">
        <v>143</v>
      </c>
      <c r="F280" s="172">
        <f>F281</f>
        <v>9.8</v>
      </c>
    </row>
    <row r="281" spans="1:6" s="54" customFormat="1" ht="79.5" customHeight="1">
      <c r="A281" s="123"/>
      <c r="B281" s="128"/>
      <c r="C281" s="180" t="s">
        <v>472</v>
      </c>
      <c r="D281" s="180"/>
      <c r="E281" s="204" t="s">
        <v>473</v>
      </c>
      <c r="F281" s="117">
        <f>F282</f>
        <v>9.8</v>
      </c>
    </row>
    <row r="282" spans="1:6" s="54" customFormat="1" ht="109.5" customHeight="1">
      <c r="A282" s="123"/>
      <c r="B282" s="128"/>
      <c r="C282" s="128" t="s">
        <v>597</v>
      </c>
      <c r="D282" s="128"/>
      <c r="E282" s="125" t="s">
        <v>474</v>
      </c>
      <c r="F282" s="117">
        <f>F283</f>
        <v>9.8</v>
      </c>
    </row>
    <row r="283" spans="1:6" s="54" customFormat="1" ht="47.25" customHeight="1">
      <c r="A283" s="123"/>
      <c r="B283" s="128"/>
      <c r="C283" s="128"/>
      <c r="D283" s="128" t="s">
        <v>146</v>
      </c>
      <c r="E283" s="125" t="s">
        <v>147</v>
      </c>
      <c r="F283" s="117">
        <f>F284</f>
        <v>9.8</v>
      </c>
    </row>
    <row r="284" spans="1:6" s="54" customFormat="1" ht="31.5" customHeight="1">
      <c r="A284" s="123"/>
      <c r="B284" s="128"/>
      <c r="C284" s="128"/>
      <c r="D284" s="129">
        <v>610</v>
      </c>
      <c r="E284" s="125" t="s">
        <v>325</v>
      </c>
      <c r="F284" s="117">
        <v>9.8</v>
      </c>
    </row>
    <row r="285" spans="1:6" ht="15" hidden="1">
      <c r="A285" s="123"/>
      <c r="B285" s="128"/>
      <c r="C285" s="128"/>
      <c r="D285" s="128"/>
      <c r="E285" s="125"/>
      <c r="F285" s="117"/>
    </row>
    <row r="286" spans="1:9" ht="32.25" customHeight="1">
      <c r="A286" s="123"/>
      <c r="B286" s="128"/>
      <c r="C286" s="128"/>
      <c r="D286" s="128"/>
      <c r="E286" s="127" t="s">
        <v>267</v>
      </c>
      <c r="F286" s="136">
        <f>F58+F173+F182+F198+F212+F246+F269</f>
        <v>6837.300000000001</v>
      </c>
      <c r="I286" s="61"/>
    </row>
    <row r="292" ht="15">
      <c r="F292" s="66"/>
    </row>
  </sheetData>
  <sheetProtection selectLockedCells="1" selectUnlockedCells="1"/>
  <mergeCells count="10">
    <mergeCell ref="E4:F4"/>
    <mergeCell ref="A7:F7"/>
    <mergeCell ref="A8:F8"/>
    <mergeCell ref="A9:F9"/>
    <mergeCell ref="A12:A21"/>
    <mergeCell ref="B12:B21"/>
    <mergeCell ref="C12:C21"/>
    <mergeCell ref="D12:D21"/>
    <mergeCell ref="E12:E21"/>
    <mergeCell ref="F12:F21"/>
  </mergeCells>
  <printOptions/>
  <pageMargins left="0.984251968503937" right="0" top="0" bottom="0" header="0" footer="0"/>
  <pageSetup fitToHeight="0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55"/>
  <sheetViews>
    <sheetView zoomScale="70" zoomScaleNormal="70" zoomScalePageLayoutView="0" workbookViewId="0" topLeftCell="A1">
      <selection activeCell="F5" sqref="E1:F5"/>
    </sheetView>
  </sheetViews>
  <sheetFormatPr defaultColWidth="9.00390625" defaultRowHeight="12.75"/>
  <cols>
    <col min="1" max="1" width="9.75390625" style="0" customWidth="1"/>
    <col min="2" max="2" width="11.75390625" style="14" customWidth="1"/>
    <col min="3" max="3" width="16.75390625" style="14" customWidth="1"/>
    <col min="4" max="4" width="10.75390625" style="14" customWidth="1"/>
    <col min="5" max="5" width="49.75390625" style="25" customWidth="1"/>
    <col min="6" max="6" width="18.75390625" style="14" customWidth="1"/>
    <col min="7" max="7" width="16.00390625" style="0" customWidth="1"/>
  </cols>
  <sheetData>
    <row r="1" spans="1:7" ht="15.75">
      <c r="A1" s="294"/>
      <c r="B1" s="294"/>
      <c r="C1" s="294"/>
      <c r="D1" s="294"/>
      <c r="E1" s="295"/>
      <c r="F1" s="296" t="s">
        <v>638</v>
      </c>
      <c r="G1" s="74"/>
    </row>
    <row r="2" spans="1:7" ht="15.75">
      <c r="A2" s="294"/>
      <c r="B2" s="294"/>
      <c r="C2" s="294"/>
      <c r="D2" s="294"/>
      <c r="E2" s="295"/>
      <c r="F2" s="296" t="s">
        <v>676</v>
      </c>
      <c r="G2" s="74"/>
    </row>
    <row r="3" spans="1:7" ht="15.75">
      <c r="A3" s="294"/>
      <c r="B3" s="294"/>
      <c r="C3" s="294"/>
      <c r="D3" s="294"/>
      <c r="E3" s="295"/>
      <c r="F3" s="296" t="s">
        <v>2</v>
      </c>
      <c r="G3" s="74"/>
    </row>
    <row r="4" spans="1:7" ht="15.75">
      <c r="A4" s="294"/>
      <c r="B4" s="294"/>
      <c r="C4" s="294"/>
      <c r="D4" s="294"/>
      <c r="E4" s="536" t="s">
        <v>677</v>
      </c>
      <c r="F4" s="536"/>
      <c r="G4" s="297"/>
    </row>
    <row r="5" spans="1:7" ht="15.75">
      <c r="A5" s="294"/>
      <c r="B5" s="294"/>
      <c r="C5" s="294"/>
      <c r="D5" s="294"/>
      <c r="E5" s="295"/>
      <c r="F5" s="294"/>
      <c r="G5" s="74"/>
    </row>
    <row r="6" spans="1:7" ht="15.75">
      <c r="A6" s="294"/>
      <c r="B6" s="294"/>
      <c r="C6" s="294"/>
      <c r="D6" s="294"/>
      <c r="E6" s="295"/>
      <c r="F6" s="296"/>
      <c r="G6" s="74"/>
    </row>
    <row r="7" spans="1:7" ht="15" customHeight="1">
      <c r="A7" s="560" t="s">
        <v>275</v>
      </c>
      <c r="B7" s="560"/>
      <c r="C7" s="560"/>
      <c r="D7" s="560"/>
      <c r="E7" s="560"/>
      <c r="F7" s="560"/>
      <c r="G7" s="74"/>
    </row>
    <row r="8" spans="1:7" ht="15" customHeight="1">
      <c r="A8" s="561" t="s">
        <v>2</v>
      </c>
      <c r="B8" s="561"/>
      <c r="C8" s="561"/>
      <c r="D8" s="561"/>
      <c r="E8" s="561"/>
      <c r="F8" s="561"/>
      <c r="G8" s="74"/>
    </row>
    <row r="9" spans="1:7" ht="21" customHeight="1">
      <c r="A9" s="560" t="s">
        <v>617</v>
      </c>
      <c r="B9" s="560"/>
      <c r="C9" s="560"/>
      <c r="D9" s="560"/>
      <c r="E9" s="560"/>
      <c r="F9" s="560"/>
      <c r="G9" s="74"/>
    </row>
    <row r="10" spans="1:7" ht="15.75">
      <c r="A10" s="294"/>
      <c r="B10" s="298"/>
      <c r="C10" s="298"/>
      <c r="D10" s="298"/>
      <c r="E10" s="299"/>
      <c r="F10" s="294"/>
      <c r="G10" s="74"/>
    </row>
    <row r="11" spans="1:7" ht="15.75">
      <c r="A11" s="294"/>
      <c r="B11" s="298"/>
      <c r="C11" s="298"/>
      <c r="D11" s="298"/>
      <c r="E11" s="299"/>
      <c r="F11" s="296" t="s">
        <v>26</v>
      </c>
      <c r="G11" s="74"/>
    </row>
    <row r="12" spans="1:7" s="15" customFormat="1" ht="13.5" customHeight="1">
      <c r="A12" s="562" t="s">
        <v>276</v>
      </c>
      <c r="B12" s="554" t="s">
        <v>277</v>
      </c>
      <c r="C12" s="554" t="s">
        <v>138</v>
      </c>
      <c r="D12" s="554" t="s">
        <v>139</v>
      </c>
      <c r="E12" s="555" t="s">
        <v>140</v>
      </c>
      <c r="F12" s="556" t="s">
        <v>582</v>
      </c>
      <c r="G12" s="557" t="s">
        <v>618</v>
      </c>
    </row>
    <row r="13" spans="1:7" s="15" customFormat="1" ht="14.25">
      <c r="A13" s="562"/>
      <c r="B13" s="554"/>
      <c r="C13" s="554"/>
      <c r="D13" s="554"/>
      <c r="E13" s="555"/>
      <c r="F13" s="556"/>
      <c r="G13" s="558"/>
    </row>
    <row r="14" spans="1:7" s="15" customFormat="1" ht="14.25">
      <c r="A14" s="562"/>
      <c r="B14" s="554"/>
      <c r="C14" s="554"/>
      <c r="D14" s="554"/>
      <c r="E14" s="555"/>
      <c r="F14" s="556"/>
      <c r="G14" s="558"/>
    </row>
    <row r="15" spans="1:7" s="15" customFormat="1" ht="14.25">
      <c r="A15" s="562"/>
      <c r="B15" s="554"/>
      <c r="C15" s="554"/>
      <c r="D15" s="554"/>
      <c r="E15" s="555"/>
      <c r="F15" s="556"/>
      <c r="G15" s="558"/>
    </row>
    <row r="16" spans="1:7" s="15" customFormat="1" ht="14.25">
      <c r="A16" s="562"/>
      <c r="B16" s="554"/>
      <c r="C16" s="554"/>
      <c r="D16" s="554"/>
      <c r="E16" s="555"/>
      <c r="F16" s="556"/>
      <c r="G16" s="558"/>
    </row>
    <row r="17" spans="1:7" s="15" customFormat="1" ht="1.5" customHeight="1">
      <c r="A17" s="562"/>
      <c r="B17" s="554"/>
      <c r="C17" s="554"/>
      <c r="D17" s="554"/>
      <c r="E17" s="555"/>
      <c r="F17" s="556"/>
      <c r="G17" s="559"/>
    </row>
    <row r="18" spans="1:7" s="15" customFormat="1" ht="15.75" hidden="1">
      <c r="A18" s="562"/>
      <c r="B18" s="554"/>
      <c r="C18" s="554"/>
      <c r="D18" s="554"/>
      <c r="E18" s="555"/>
      <c r="F18" s="556"/>
      <c r="G18" s="300"/>
    </row>
    <row r="19" spans="1:7" s="15" customFormat="1" ht="15.75" hidden="1">
      <c r="A19" s="562"/>
      <c r="B19" s="554"/>
      <c r="C19" s="554"/>
      <c r="D19" s="554"/>
      <c r="E19" s="555"/>
      <c r="F19" s="556"/>
      <c r="G19" s="300"/>
    </row>
    <row r="20" spans="1:7" s="15" customFormat="1" ht="15.75" hidden="1">
      <c r="A20" s="562"/>
      <c r="B20" s="554"/>
      <c r="C20" s="554"/>
      <c r="D20" s="554"/>
      <c r="E20" s="555"/>
      <c r="F20" s="556"/>
      <c r="G20" s="300"/>
    </row>
    <row r="21" spans="1:7" s="15" customFormat="1" ht="15.75" hidden="1">
      <c r="A21" s="562"/>
      <c r="B21" s="554"/>
      <c r="C21" s="554"/>
      <c r="D21" s="554"/>
      <c r="E21" s="555"/>
      <c r="F21" s="556"/>
      <c r="G21" s="300"/>
    </row>
    <row r="22" spans="1:7" s="217" customFormat="1" ht="15.75" hidden="1">
      <c r="A22" s="301"/>
      <c r="B22" s="302"/>
      <c r="C22" s="302"/>
      <c r="D22" s="302"/>
      <c r="E22" s="303"/>
      <c r="F22" s="304"/>
      <c r="G22" s="305"/>
    </row>
    <row r="23" spans="1:7" s="15" customFormat="1" ht="18" customHeight="1" hidden="1">
      <c r="A23" s="306"/>
      <c r="B23" s="307"/>
      <c r="C23" s="307"/>
      <c r="D23" s="307"/>
      <c r="E23" s="308"/>
      <c r="F23" s="309"/>
      <c r="G23" s="310"/>
    </row>
    <row r="24" spans="1:7" s="15" customFormat="1" ht="15.75" hidden="1">
      <c r="A24" s="311"/>
      <c r="B24" s="312"/>
      <c r="C24" s="312"/>
      <c r="D24" s="312"/>
      <c r="E24" s="313"/>
      <c r="F24" s="314"/>
      <c r="G24" s="315"/>
    </row>
    <row r="25" spans="1:7" s="15" customFormat="1" ht="15" customHeight="1" hidden="1">
      <c r="A25" s="311"/>
      <c r="B25" s="316"/>
      <c r="C25" s="316"/>
      <c r="D25" s="316"/>
      <c r="E25" s="317"/>
      <c r="F25" s="318"/>
      <c r="G25" s="319"/>
    </row>
    <row r="26" spans="1:7" s="15" customFormat="1" ht="15.75" hidden="1">
      <c r="A26" s="311"/>
      <c r="B26" s="316"/>
      <c r="C26" s="316"/>
      <c r="D26" s="316"/>
      <c r="E26" s="317"/>
      <c r="F26" s="318"/>
      <c r="G26" s="319"/>
    </row>
    <row r="27" spans="1:7" s="15" customFormat="1" ht="15.75" hidden="1">
      <c r="A27" s="311"/>
      <c r="B27" s="316"/>
      <c r="C27" s="316"/>
      <c r="D27" s="316"/>
      <c r="E27" s="317"/>
      <c r="F27" s="318"/>
      <c r="G27" s="319"/>
    </row>
    <row r="28" spans="1:7" s="15" customFormat="1" ht="88.5" customHeight="1" hidden="1">
      <c r="A28" s="311"/>
      <c r="B28" s="316"/>
      <c r="C28" s="316"/>
      <c r="D28" s="316"/>
      <c r="E28" s="317"/>
      <c r="F28" s="318"/>
      <c r="G28" s="319"/>
    </row>
    <row r="29" spans="1:7" s="15" customFormat="1" ht="30" customHeight="1" hidden="1">
      <c r="A29" s="311"/>
      <c r="B29" s="316"/>
      <c r="C29" s="316"/>
      <c r="D29" s="316"/>
      <c r="E29" s="317"/>
      <c r="F29" s="318"/>
      <c r="G29" s="319"/>
    </row>
    <row r="30" spans="1:7" s="15" customFormat="1" ht="15.75" hidden="1">
      <c r="A30" s="311"/>
      <c r="B30" s="316"/>
      <c r="C30" s="316"/>
      <c r="D30" s="316"/>
      <c r="E30" s="317"/>
      <c r="F30" s="318"/>
      <c r="G30" s="319"/>
    </row>
    <row r="31" spans="1:7" s="15" customFormat="1" ht="15.75" hidden="1">
      <c r="A31" s="311"/>
      <c r="B31" s="316"/>
      <c r="C31" s="316"/>
      <c r="D31" s="316"/>
      <c r="E31" s="317"/>
      <c r="F31" s="318"/>
      <c r="G31" s="319"/>
    </row>
    <row r="32" spans="1:7" s="15" customFormat="1" ht="15.75" hidden="1">
      <c r="A32" s="311"/>
      <c r="B32" s="312"/>
      <c r="C32" s="316"/>
      <c r="D32" s="316"/>
      <c r="E32" s="313"/>
      <c r="F32" s="314"/>
      <c r="G32" s="315"/>
    </row>
    <row r="33" spans="1:7" s="15" customFormat="1" ht="15.75" hidden="1">
      <c r="A33" s="311"/>
      <c r="B33" s="316"/>
      <c r="C33" s="316"/>
      <c r="D33" s="316"/>
      <c r="E33" s="317"/>
      <c r="F33" s="318"/>
      <c r="G33" s="319"/>
    </row>
    <row r="34" spans="1:7" s="15" customFormat="1" ht="15.75" hidden="1">
      <c r="A34" s="311"/>
      <c r="B34" s="316"/>
      <c r="C34" s="316"/>
      <c r="D34" s="316"/>
      <c r="E34" s="317"/>
      <c r="F34" s="318"/>
      <c r="G34" s="319"/>
    </row>
    <row r="35" spans="1:7" s="15" customFormat="1" ht="15.75" hidden="1">
      <c r="A35" s="311"/>
      <c r="B35" s="316"/>
      <c r="C35" s="316"/>
      <c r="D35" s="316"/>
      <c r="E35" s="317"/>
      <c r="F35" s="318"/>
      <c r="G35" s="319"/>
    </row>
    <row r="36" spans="1:7" s="15" customFormat="1" ht="15.75" hidden="1">
      <c r="A36" s="311"/>
      <c r="B36" s="316"/>
      <c r="C36" s="316"/>
      <c r="D36" s="316"/>
      <c r="E36" s="317"/>
      <c r="F36" s="318"/>
      <c r="G36" s="319"/>
    </row>
    <row r="37" spans="1:7" s="15" customFormat="1" ht="15.75" hidden="1">
      <c r="A37" s="311"/>
      <c r="B37" s="316"/>
      <c r="C37" s="316"/>
      <c r="D37" s="316"/>
      <c r="E37" s="317"/>
      <c r="F37" s="318"/>
      <c r="G37" s="319"/>
    </row>
    <row r="38" spans="1:7" s="15" customFormat="1" ht="53.25" customHeight="1" hidden="1">
      <c r="A38" s="320"/>
      <c r="B38" s="321"/>
      <c r="C38" s="321"/>
      <c r="D38" s="321"/>
      <c r="E38" s="322"/>
      <c r="F38" s="323"/>
      <c r="G38" s="324"/>
    </row>
    <row r="39" spans="1:7" s="15" customFormat="1" ht="15.75" hidden="1">
      <c r="A39" s="325"/>
      <c r="B39" s="326"/>
      <c r="C39" s="327"/>
      <c r="D39" s="326"/>
      <c r="E39" s="328"/>
      <c r="F39" s="329"/>
      <c r="G39" s="330"/>
    </row>
    <row r="40" spans="1:7" s="15" customFormat="1" ht="15.75" hidden="1">
      <c r="A40" s="311"/>
      <c r="B40" s="312"/>
      <c r="C40" s="331"/>
      <c r="D40" s="316"/>
      <c r="E40" s="332"/>
      <c r="F40" s="318"/>
      <c r="G40" s="319"/>
    </row>
    <row r="41" spans="1:7" s="15" customFormat="1" ht="15.75" hidden="1">
      <c r="A41" s="311"/>
      <c r="B41" s="312"/>
      <c r="C41" s="316"/>
      <c r="D41" s="316"/>
      <c r="E41" s="333"/>
      <c r="F41" s="318"/>
      <c r="G41" s="319"/>
    </row>
    <row r="42" spans="1:7" s="15" customFormat="1" ht="15.75" hidden="1">
      <c r="A42" s="311"/>
      <c r="B42" s="312"/>
      <c r="C42" s="316"/>
      <c r="D42" s="316"/>
      <c r="E42" s="317"/>
      <c r="F42" s="318"/>
      <c r="G42" s="319"/>
    </row>
    <row r="43" spans="1:7" s="15" customFormat="1" ht="14.25" customHeight="1" hidden="1">
      <c r="A43" s="311"/>
      <c r="B43" s="312"/>
      <c r="C43" s="316"/>
      <c r="D43" s="316"/>
      <c r="E43" s="317"/>
      <c r="F43" s="318"/>
      <c r="G43" s="319"/>
    </row>
    <row r="44" spans="1:7" s="15" customFormat="1" ht="15.75" hidden="1">
      <c r="A44" s="311"/>
      <c r="B44" s="312"/>
      <c r="C44" s="316"/>
      <c r="D44" s="316"/>
      <c r="E44" s="317"/>
      <c r="F44" s="318"/>
      <c r="G44" s="319"/>
    </row>
    <row r="45" spans="1:7" s="15" customFormat="1" ht="33.75" customHeight="1" hidden="1">
      <c r="A45" s="311"/>
      <c r="B45" s="312"/>
      <c r="C45" s="316"/>
      <c r="D45" s="316"/>
      <c r="E45" s="317"/>
      <c r="F45" s="318"/>
      <c r="G45" s="319"/>
    </row>
    <row r="46" spans="1:7" s="15" customFormat="1" ht="15.75" hidden="1">
      <c r="A46" s="311"/>
      <c r="B46" s="312"/>
      <c r="C46" s="316"/>
      <c r="D46" s="316"/>
      <c r="E46" s="317"/>
      <c r="F46" s="318"/>
      <c r="G46" s="319"/>
    </row>
    <row r="47" spans="1:7" s="15" customFormat="1" ht="21.75" customHeight="1" hidden="1">
      <c r="A47" s="311"/>
      <c r="B47" s="316"/>
      <c r="C47" s="316"/>
      <c r="D47" s="316"/>
      <c r="E47" s="317"/>
      <c r="F47" s="318"/>
      <c r="G47" s="319"/>
    </row>
    <row r="48" spans="1:7" s="15" customFormat="1" ht="19.5" customHeight="1" hidden="1">
      <c r="A48" s="311"/>
      <c r="B48" s="316"/>
      <c r="C48" s="316"/>
      <c r="D48" s="316"/>
      <c r="E48" s="317"/>
      <c r="F48" s="318"/>
      <c r="G48" s="319"/>
    </row>
    <row r="49" spans="1:7" s="15" customFormat="1" ht="0.75" customHeight="1" hidden="1">
      <c r="A49" s="311"/>
      <c r="B49" s="316"/>
      <c r="C49" s="316"/>
      <c r="D49" s="316"/>
      <c r="E49" s="317"/>
      <c r="F49" s="318"/>
      <c r="G49" s="319"/>
    </row>
    <row r="50" spans="1:7" s="15" customFormat="1" ht="15.75" hidden="1">
      <c r="A50" s="311"/>
      <c r="B50" s="316"/>
      <c r="C50" s="316"/>
      <c r="D50" s="316"/>
      <c r="E50" s="317"/>
      <c r="F50" s="318"/>
      <c r="G50" s="319"/>
    </row>
    <row r="51" spans="1:7" s="15" customFormat="1" ht="30" customHeight="1" hidden="1">
      <c r="A51" s="311"/>
      <c r="B51" s="316"/>
      <c r="C51" s="316"/>
      <c r="D51" s="316"/>
      <c r="E51" s="317"/>
      <c r="F51" s="318"/>
      <c r="G51" s="319"/>
    </row>
    <row r="52" spans="1:7" s="15" customFormat="1" ht="45.75" customHeight="1">
      <c r="A52" s="325" t="s">
        <v>278</v>
      </c>
      <c r="B52" s="316"/>
      <c r="C52" s="316"/>
      <c r="D52" s="316"/>
      <c r="E52" s="334" t="s">
        <v>588</v>
      </c>
      <c r="F52" s="318">
        <f>F53</f>
        <v>0</v>
      </c>
      <c r="G52" s="319">
        <f>G53</f>
        <v>0</v>
      </c>
    </row>
    <row r="53" spans="1:7" s="13" customFormat="1" ht="63">
      <c r="A53" s="335"/>
      <c r="B53" s="336" t="s">
        <v>287</v>
      </c>
      <c r="C53" s="336"/>
      <c r="D53" s="336"/>
      <c r="E53" s="337" t="s">
        <v>288</v>
      </c>
      <c r="F53" s="338">
        <f aca="true" t="shared" si="0" ref="F53:G57">F54</f>
        <v>0</v>
      </c>
      <c r="G53" s="338">
        <f t="shared" si="0"/>
        <v>0</v>
      </c>
    </row>
    <row r="54" spans="1:7" s="13" customFormat="1" ht="44.25" customHeight="1">
      <c r="A54" s="339"/>
      <c r="B54" s="340"/>
      <c r="C54" s="341" t="s">
        <v>517</v>
      </c>
      <c r="D54" s="341"/>
      <c r="E54" s="342" t="s">
        <v>247</v>
      </c>
      <c r="F54" s="343">
        <f t="shared" si="0"/>
        <v>0</v>
      </c>
      <c r="G54" s="343">
        <f t="shared" si="0"/>
        <v>0</v>
      </c>
    </row>
    <row r="55" spans="1:7" s="13" customFormat="1" ht="62.25" customHeight="1">
      <c r="A55" s="339"/>
      <c r="B55" s="340"/>
      <c r="C55" s="344" t="s">
        <v>518</v>
      </c>
      <c r="D55" s="344"/>
      <c r="E55" s="345" t="s">
        <v>249</v>
      </c>
      <c r="F55" s="346">
        <f t="shared" si="0"/>
        <v>0</v>
      </c>
      <c r="G55" s="346">
        <v>0</v>
      </c>
    </row>
    <row r="56" spans="1:7" s="13" customFormat="1" ht="40.5" customHeight="1">
      <c r="A56" s="339"/>
      <c r="B56" s="340"/>
      <c r="C56" s="347" t="s">
        <v>519</v>
      </c>
      <c r="D56" s="347"/>
      <c r="E56" s="348" t="s">
        <v>251</v>
      </c>
      <c r="F56" s="349">
        <f t="shared" si="0"/>
        <v>0</v>
      </c>
      <c r="G56" s="349">
        <f>G57</f>
        <v>0</v>
      </c>
    </row>
    <row r="57" spans="1:7" s="13" customFormat="1" ht="33" customHeight="1">
      <c r="A57" s="339"/>
      <c r="B57" s="340"/>
      <c r="C57" s="347"/>
      <c r="D57" s="347" t="s">
        <v>285</v>
      </c>
      <c r="E57" s="348" t="s">
        <v>209</v>
      </c>
      <c r="F57" s="349">
        <f t="shared" si="0"/>
        <v>0</v>
      </c>
      <c r="G57" s="349">
        <f t="shared" si="0"/>
        <v>0</v>
      </c>
    </row>
    <row r="58" spans="1:7" s="13" customFormat="1" ht="39" customHeight="1">
      <c r="A58" s="339"/>
      <c r="B58" s="340"/>
      <c r="C58" s="347"/>
      <c r="D58" s="347" t="s">
        <v>300</v>
      </c>
      <c r="E58" s="348" t="s">
        <v>286</v>
      </c>
      <c r="F58" s="349">
        <v>0</v>
      </c>
      <c r="G58" s="349">
        <v>0</v>
      </c>
    </row>
    <row r="59" spans="1:7" s="13" customFormat="1" ht="55.5" customHeight="1">
      <c r="A59" s="301" t="s">
        <v>291</v>
      </c>
      <c r="B59" s="350"/>
      <c r="C59" s="351"/>
      <c r="D59" s="350"/>
      <c r="E59" s="303" t="s">
        <v>292</v>
      </c>
      <c r="F59" s="352"/>
      <c r="G59" s="353"/>
    </row>
    <row r="60" spans="1:7" s="13" customFormat="1" ht="15.75">
      <c r="A60" s="306"/>
      <c r="B60" s="307" t="s">
        <v>280</v>
      </c>
      <c r="C60" s="307"/>
      <c r="D60" s="307"/>
      <c r="E60" s="308" t="s">
        <v>281</v>
      </c>
      <c r="F60" s="354">
        <f>F61+F53+F72+F114+F120</f>
        <v>3524.3999999999996</v>
      </c>
      <c r="G60" s="354">
        <f>G61+G53+G72+G114+G120</f>
        <v>3524.3999999999996</v>
      </c>
    </row>
    <row r="61" spans="1:7" s="13" customFormat="1" ht="64.5" customHeight="1">
      <c r="A61" s="355"/>
      <c r="B61" s="356" t="s">
        <v>282</v>
      </c>
      <c r="C61" s="356"/>
      <c r="D61" s="356"/>
      <c r="E61" s="357" t="s">
        <v>283</v>
      </c>
      <c r="F61" s="358">
        <f>F62</f>
        <v>778.2</v>
      </c>
      <c r="G61" s="338">
        <f>G62</f>
        <v>778.2</v>
      </c>
    </row>
    <row r="62" spans="1:7" s="13" customFormat="1" ht="37.5" customHeight="1">
      <c r="A62" s="359"/>
      <c r="B62" s="360"/>
      <c r="C62" s="360" t="s">
        <v>517</v>
      </c>
      <c r="D62" s="360"/>
      <c r="E62" s="334" t="s">
        <v>247</v>
      </c>
      <c r="F62" s="361">
        <f>F63</f>
        <v>778.2</v>
      </c>
      <c r="G62" s="343">
        <f>G63</f>
        <v>778.2</v>
      </c>
    </row>
    <row r="63" spans="1:7" s="13" customFormat="1" ht="54.75" customHeight="1">
      <c r="A63" s="362"/>
      <c r="B63" s="360"/>
      <c r="C63" s="363" t="s">
        <v>518</v>
      </c>
      <c r="D63" s="363"/>
      <c r="E63" s="364" t="s">
        <v>249</v>
      </c>
      <c r="F63" s="365">
        <f>F64+F67</f>
        <v>778.2</v>
      </c>
      <c r="G63" s="346">
        <f>G64+G67</f>
        <v>778.2</v>
      </c>
    </row>
    <row r="64" spans="1:7" s="13" customFormat="1" ht="36.75" customHeight="1">
      <c r="A64" s="366"/>
      <c r="B64" s="367"/>
      <c r="C64" s="368" t="s">
        <v>519</v>
      </c>
      <c r="D64" s="368"/>
      <c r="E64" s="317" t="s">
        <v>251</v>
      </c>
      <c r="F64" s="369">
        <f>F65+F70</f>
        <v>778.2</v>
      </c>
      <c r="G64" s="349">
        <f>G65+G70</f>
        <v>778.2</v>
      </c>
    </row>
    <row r="65" spans="1:7" s="13" customFormat="1" ht="88.5" customHeight="1">
      <c r="A65" s="366"/>
      <c r="B65" s="367"/>
      <c r="C65" s="368"/>
      <c r="D65" s="368" t="s">
        <v>263</v>
      </c>
      <c r="E65" s="317" t="s">
        <v>252</v>
      </c>
      <c r="F65" s="369">
        <f>F66</f>
        <v>778.2</v>
      </c>
      <c r="G65" s="349">
        <f>G66</f>
        <v>778.2</v>
      </c>
    </row>
    <row r="66" spans="1:7" s="13" customFormat="1" ht="42" customHeight="1">
      <c r="A66" s="366"/>
      <c r="B66" s="367"/>
      <c r="C66" s="368"/>
      <c r="D66" s="368" t="s">
        <v>462</v>
      </c>
      <c r="E66" s="317" t="s">
        <v>284</v>
      </c>
      <c r="F66" s="369">
        <v>778.2</v>
      </c>
      <c r="G66" s="349">
        <v>778.2</v>
      </c>
    </row>
    <row r="67" spans="1:7" s="13" customFormat="1" ht="15.75" hidden="1">
      <c r="A67" s="366"/>
      <c r="B67" s="367"/>
      <c r="C67" s="368"/>
      <c r="D67" s="368"/>
      <c r="E67" s="370"/>
      <c r="F67" s="369"/>
      <c r="G67" s="349"/>
    </row>
    <row r="68" spans="1:7" s="13" customFormat="1" ht="15.75" hidden="1">
      <c r="A68" s="366"/>
      <c r="B68" s="367"/>
      <c r="C68" s="368"/>
      <c r="D68" s="368"/>
      <c r="E68" s="317"/>
      <c r="F68" s="369"/>
      <c r="G68" s="349"/>
    </row>
    <row r="69" spans="1:7" s="13" customFormat="1" ht="15.75" hidden="1">
      <c r="A69" s="366"/>
      <c r="B69" s="367"/>
      <c r="C69" s="368"/>
      <c r="D69" s="368"/>
      <c r="E69" s="317"/>
      <c r="F69" s="369"/>
      <c r="G69" s="349"/>
    </row>
    <row r="70" spans="1:7" s="13" customFormat="1" ht="15.75" hidden="1">
      <c r="A70" s="366"/>
      <c r="B70" s="367"/>
      <c r="C70" s="368"/>
      <c r="D70" s="368"/>
      <c r="E70" s="317"/>
      <c r="F70" s="369"/>
      <c r="G70" s="349"/>
    </row>
    <row r="71" spans="1:7" s="13" customFormat="1" ht="15.75" hidden="1">
      <c r="A71" s="366"/>
      <c r="B71" s="371"/>
      <c r="C71" s="372"/>
      <c r="D71" s="372"/>
      <c r="E71" s="373"/>
      <c r="F71" s="374"/>
      <c r="G71" s="375"/>
    </row>
    <row r="72" spans="1:7" s="14" customFormat="1" ht="91.5" customHeight="1">
      <c r="A72" s="320"/>
      <c r="B72" s="376" t="s">
        <v>293</v>
      </c>
      <c r="C72" s="376"/>
      <c r="D72" s="376"/>
      <c r="E72" s="377" t="s">
        <v>294</v>
      </c>
      <c r="F72" s="378">
        <f>F82+F93+F77+F96</f>
        <v>2636.2</v>
      </c>
      <c r="G72" s="379">
        <f>G82+G93+G77+G96</f>
        <v>2636.2</v>
      </c>
    </row>
    <row r="73" spans="1:7" s="14" customFormat="1" ht="60" customHeight="1" hidden="1">
      <c r="A73" s="311"/>
      <c r="B73" s="312"/>
      <c r="C73" s="368"/>
      <c r="D73" s="368"/>
      <c r="E73" s="317"/>
      <c r="F73" s="318"/>
      <c r="G73" s="319"/>
    </row>
    <row r="74" spans="1:7" s="14" customFormat="1" ht="45" customHeight="1" hidden="1">
      <c r="A74" s="311"/>
      <c r="B74" s="312"/>
      <c r="C74" s="368"/>
      <c r="D74" s="368"/>
      <c r="E74" s="380"/>
      <c r="F74" s="369"/>
      <c r="G74" s="349"/>
    </row>
    <row r="75" spans="1:7" s="14" customFormat="1" ht="15" customHeight="1" hidden="1">
      <c r="A75" s="311"/>
      <c r="B75" s="312"/>
      <c r="C75" s="316"/>
      <c r="D75" s="316"/>
      <c r="E75" s="380"/>
      <c r="F75" s="318"/>
      <c r="G75" s="319"/>
    </row>
    <row r="76" spans="1:7" s="14" customFormat="1" ht="15" customHeight="1" hidden="1">
      <c r="A76" s="311"/>
      <c r="B76" s="312"/>
      <c r="C76" s="316"/>
      <c r="D76" s="316"/>
      <c r="E76" s="380"/>
      <c r="F76" s="318"/>
      <c r="G76" s="319"/>
    </row>
    <row r="77" spans="1:7" s="15" customFormat="1" ht="47.25" customHeight="1" hidden="1">
      <c r="A77" s="381"/>
      <c r="B77" s="312"/>
      <c r="C77" s="326" t="s">
        <v>511</v>
      </c>
      <c r="D77" s="312"/>
      <c r="E77" s="328" t="s">
        <v>239</v>
      </c>
      <c r="F77" s="314">
        <f aca="true" t="shared" si="1" ref="F77:G80">F78</f>
        <v>0</v>
      </c>
      <c r="G77" s="315">
        <f t="shared" si="1"/>
        <v>0</v>
      </c>
    </row>
    <row r="78" spans="1:7" s="15" customFormat="1" ht="34.5" customHeight="1" hidden="1">
      <c r="A78" s="311"/>
      <c r="B78" s="316"/>
      <c r="C78" s="331" t="s">
        <v>515</v>
      </c>
      <c r="D78" s="316"/>
      <c r="E78" s="332" t="s">
        <v>525</v>
      </c>
      <c r="F78" s="318">
        <f t="shared" si="1"/>
        <v>0</v>
      </c>
      <c r="G78" s="319">
        <f t="shared" si="1"/>
        <v>0</v>
      </c>
    </row>
    <row r="79" spans="1:7" s="15" customFormat="1" ht="54" customHeight="1" hidden="1">
      <c r="A79" s="311"/>
      <c r="B79" s="316"/>
      <c r="C79" s="316" t="s">
        <v>516</v>
      </c>
      <c r="D79" s="316"/>
      <c r="E79" s="333" t="s">
        <v>548</v>
      </c>
      <c r="F79" s="318">
        <f t="shared" si="1"/>
        <v>0</v>
      </c>
      <c r="G79" s="319">
        <f t="shared" si="1"/>
        <v>0</v>
      </c>
    </row>
    <row r="80" spans="1:7" s="15" customFormat="1" ht="15.75" hidden="1">
      <c r="A80" s="311"/>
      <c r="B80" s="316"/>
      <c r="C80" s="382"/>
      <c r="D80" s="316">
        <v>500</v>
      </c>
      <c r="E80" s="317" t="s">
        <v>220</v>
      </c>
      <c r="F80" s="318">
        <f t="shared" si="1"/>
        <v>0</v>
      </c>
      <c r="G80" s="319">
        <f t="shared" si="1"/>
        <v>0</v>
      </c>
    </row>
    <row r="81" spans="1:7" s="15" customFormat="1" ht="15.75" hidden="1">
      <c r="A81" s="311"/>
      <c r="B81" s="316"/>
      <c r="C81" s="382"/>
      <c r="D81" s="316">
        <v>540</v>
      </c>
      <c r="E81" s="317" t="s">
        <v>134</v>
      </c>
      <c r="F81" s="318">
        <v>0</v>
      </c>
      <c r="G81" s="319">
        <v>0</v>
      </c>
    </row>
    <row r="82" spans="1:7" s="15" customFormat="1" ht="84" customHeight="1">
      <c r="A82" s="325"/>
      <c r="B82" s="326"/>
      <c r="C82" s="326" t="s">
        <v>505</v>
      </c>
      <c r="D82" s="326"/>
      <c r="E82" s="334" t="s">
        <v>222</v>
      </c>
      <c r="F82" s="329">
        <f>F86</f>
        <v>84.2</v>
      </c>
      <c r="G82" s="330">
        <f>G86</f>
        <v>83.1</v>
      </c>
    </row>
    <row r="83" spans="1:7" s="15" customFormat="1" ht="15" customHeight="1" hidden="1">
      <c r="A83" s="311"/>
      <c r="B83" s="316"/>
      <c r="C83" s="316" t="s">
        <v>271</v>
      </c>
      <c r="D83" s="316"/>
      <c r="E83" s="383" t="s">
        <v>224</v>
      </c>
      <c r="F83" s="318">
        <f>F84</f>
        <v>0</v>
      </c>
      <c r="G83" s="319">
        <f>G84</f>
        <v>0</v>
      </c>
    </row>
    <row r="84" spans="1:7" s="15" customFormat="1" ht="30" customHeight="1" hidden="1">
      <c r="A84" s="311"/>
      <c r="B84" s="316"/>
      <c r="C84" s="316"/>
      <c r="D84" s="316" t="s">
        <v>172</v>
      </c>
      <c r="E84" s="383" t="s">
        <v>173</v>
      </c>
      <c r="F84" s="318">
        <f>F85</f>
        <v>0</v>
      </c>
      <c r="G84" s="319">
        <f>G85</f>
        <v>0</v>
      </c>
    </row>
    <row r="85" spans="1:7" s="15" customFormat="1" ht="30" customHeight="1" hidden="1">
      <c r="A85" s="311"/>
      <c r="B85" s="316"/>
      <c r="C85" s="316"/>
      <c r="D85" s="316" t="s">
        <v>289</v>
      </c>
      <c r="E85" s="317" t="s">
        <v>290</v>
      </c>
      <c r="F85" s="318"/>
      <c r="G85" s="319"/>
    </row>
    <row r="86" spans="1:7" s="15" customFormat="1" ht="64.5" customHeight="1">
      <c r="A86" s="384"/>
      <c r="B86" s="331"/>
      <c r="C86" s="331" t="s">
        <v>506</v>
      </c>
      <c r="D86" s="331"/>
      <c r="E86" s="364" t="s">
        <v>507</v>
      </c>
      <c r="F86" s="385">
        <f>F87+F90</f>
        <v>84.2</v>
      </c>
      <c r="G86" s="386">
        <f>G87+G90</f>
        <v>83.1</v>
      </c>
    </row>
    <row r="87" spans="1:7" s="15" customFormat="1" ht="51.75" customHeight="1">
      <c r="A87" s="311"/>
      <c r="B87" s="316"/>
      <c r="C87" s="316" t="s">
        <v>508</v>
      </c>
      <c r="D87" s="316"/>
      <c r="E87" s="383" t="s">
        <v>226</v>
      </c>
      <c r="F87" s="318">
        <f>F88</f>
        <v>50</v>
      </c>
      <c r="G87" s="319">
        <f>G88</f>
        <v>48.9</v>
      </c>
    </row>
    <row r="88" spans="1:7" s="15" customFormat="1" ht="38.25" customHeight="1">
      <c r="A88" s="311"/>
      <c r="B88" s="316"/>
      <c r="C88" s="316"/>
      <c r="D88" s="316" t="s">
        <v>172</v>
      </c>
      <c r="E88" s="383" t="s">
        <v>173</v>
      </c>
      <c r="F88" s="318">
        <f>F89</f>
        <v>50</v>
      </c>
      <c r="G88" s="319">
        <f>G89</f>
        <v>48.9</v>
      </c>
    </row>
    <row r="89" spans="1:7" s="15" customFormat="1" ht="46.5" customHeight="1">
      <c r="A89" s="311"/>
      <c r="B89" s="316"/>
      <c r="C89" s="316"/>
      <c r="D89" s="316" t="s">
        <v>289</v>
      </c>
      <c r="E89" s="317" t="s">
        <v>290</v>
      </c>
      <c r="F89" s="318">
        <v>50</v>
      </c>
      <c r="G89" s="319">
        <v>48.9</v>
      </c>
    </row>
    <row r="90" spans="1:7" s="15" customFormat="1" ht="65.25" customHeight="1">
      <c r="A90" s="311"/>
      <c r="B90" s="316"/>
      <c r="C90" s="316" t="s">
        <v>509</v>
      </c>
      <c r="D90" s="316"/>
      <c r="E90" s="383" t="s">
        <v>228</v>
      </c>
      <c r="F90" s="318">
        <f>F91</f>
        <v>34.2</v>
      </c>
      <c r="G90" s="319">
        <f>G91</f>
        <v>34.2</v>
      </c>
    </row>
    <row r="91" spans="1:7" s="15" customFormat="1" ht="50.25" customHeight="1">
      <c r="A91" s="311"/>
      <c r="B91" s="316"/>
      <c r="C91" s="316"/>
      <c r="D91" s="316" t="s">
        <v>172</v>
      </c>
      <c r="E91" s="383" t="s">
        <v>173</v>
      </c>
      <c r="F91" s="318">
        <f>F92</f>
        <v>34.2</v>
      </c>
      <c r="G91" s="319">
        <f>G92</f>
        <v>34.2</v>
      </c>
    </row>
    <row r="92" spans="1:7" s="15" customFormat="1" ht="52.5" customHeight="1">
      <c r="A92" s="311"/>
      <c r="B92" s="316"/>
      <c r="C92" s="316"/>
      <c r="D92" s="316" t="s">
        <v>289</v>
      </c>
      <c r="E92" s="317" t="s">
        <v>290</v>
      </c>
      <c r="F92" s="318">
        <v>34.2</v>
      </c>
      <c r="G92" s="319">
        <v>34.2</v>
      </c>
    </row>
    <row r="93" spans="1:7" s="219" customFormat="1" ht="78.75" customHeight="1">
      <c r="A93" s="381"/>
      <c r="B93" s="312"/>
      <c r="C93" s="312" t="s">
        <v>546</v>
      </c>
      <c r="D93" s="312"/>
      <c r="E93" s="313" t="s">
        <v>548</v>
      </c>
      <c r="F93" s="314">
        <f>F94</f>
        <v>99.3</v>
      </c>
      <c r="G93" s="315">
        <f>G94</f>
        <v>0</v>
      </c>
    </row>
    <row r="94" spans="1:7" s="15" customFormat="1" ht="34.5" customHeight="1">
      <c r="A94" s="311"/>
      <c r="B94" s="316"/>
      <c r="C94" s="316"/>
      <c r="D94" s="316" t="s">
        <v>219</v>
      </c>
      <c r="E94" s="317" t="s">
        <v>220</v>
      </c>
      <c r="F94" s="318">
        <f>F95</f>
        <v>99.3</v>
      </c>
      <c r="G94" s="319">
        <f>G95</f>
        <v>0</v>
      </c>
    </row>
    <row r="95" spans="1:7" s="15" customFormat="1" ht="29.25" customHeight="1">
      <c r="A95" s="311"/>
      <c r="B95" s="316"/>
      <c r="C95" s="316"/>
      <c r="D95" s="316" t="s">
        <v>457</v>
      </c>
      <c r="E95" s="317" t="s">
        <v>134</v>
      </c>
      <c r="F95" s="318">
        <v>99.3</v>
      </c>
      <c r="G95" s="319">
        <v>0</v>
      </c>
    </row>
    <row r="96" spans="1:7" s="15" customFormat="1" ht="29.25" customHeight="1">
      <c r="A96" s="381"/>
      <c r="B96" s="312"/>
      <c r="C96" s="326" t="s">
        <v>517</v>
      </c>
      <c r="D96" s="312"/>
      <c r="E96" s="313" t="s">
        <v>247</v>
      </c>
      <c r="F96" s="314">
        <f>F98+F106+F110</f>
        <v>2452.7</v>
      </c>
      <c r="G96" s="315">
        <f>G98+G106+G110</f>
        <v>2553.1</v>
      </c>
    </row>
    <row r="97" spans="1:7" s="15" customFormat="1" ht="57" customHeight="1">
      <c r="A97" s="384"/>
      <c r="B97" s="331"/>
      <c r="C97" s="331" t="s">
        <v>518</v>
      </c>
      <c r="D97" s="331"/>
      <c r="E97" s="364" t="s">
        <v>249</v>
      </c>
      <c r="F97" s="385">
        <f>F98</f>
        <v>2452.1</v>
      </c>
      <c r="G97" s="386">
        <f>G98</f>
        <v>2552.5</v>
      </c>
    </row>
    <row r="98" spans="1:7" s="15" customFormat="1" ht="33.75" customHeight="1">
      <c r="A98" s="311"/>
      <c r="B98" s="316"/>
      <c r="C98" s="316" t="s">
        <v>520</v>
      </c>
      <c r="D98" s="316"/>
      <c r="E98" s="317" t="s">
        <v>526</v>
      </c>
      <c r="F98" s="318">
        <f>F100+F102+F104</f>
        <v>2452.1</v>
      </c>
      <c r="G98" s="319">
        <f>G100+G102+G104</f>
        <v>2552.5</v>
      </c>
    </row>
    <row r="99" spans="1:7" s="15" customFormat="1" ht="15.75" hidden="1">
      <c r="A99" s="311"/>
      <c r="B99" s="316"/>
      <c r="C99" s="316"/>
      <c r="D99" s="316"/>
      <c r="E99" s="317"/>
      <c r="F99" s="318"/>
      <c r="G99" s="319"/>
    </row>
    <row r="100" spans="1:7" s="15" customFormat="1" ht="102.75" customHeight="1">
      <c r="A100" s="311"/>
      <c r="B100" s="316"/>
      <c r="C100" s="316"/>
      <c r="D100" s="316">
        <v>100</v>
      </c>
      <c r="E100" s="317" t="s">
        <v>252</v>
      </c>
      <c r="F100" s="318">
        <f>F101</f>
        <v>1607.7</v>
      </c>
      <c r="G100" s="319">
        <f>G101</f>
        <v>1607.7</v>
      </c>
    </row>
    <row r="101" spans="1:7" s="15" customFormat="1" ht="45" customHeight="1">
      <c r="A101" s="311"/>
      <c r="B101" s="316"/>
      <c r="C101" s="316"/>
      <c r="D101" s="316">
        <v>120</v>
      </c>
      <c r="E101" s="317" t="s">
        <v>284</v>
      </c>
      <c r="F101" s="318">
        <v>1607.7</v>
      </c>
      <c r="G101" s="319">
        <v>1607.7</v>
      </c>
    </row>
    <row r="102" spans="1:7" s="15" customFormat="1" ht="39" customHeight="1">
      <c r="A102" s="311"/>
      <c r="B102" s="316"/>
      <c r="C102" s="316"/>
      <c r="D102" s="316">
        <v>200</v>
      </c>
      <c r="E102" s="317" t="s">
        <v>173</v>
      </c>
      <c r="F102" s="318">
        <f>F103</f>
        <v>807.4</v>
      </c>
      <c r="G102" s="319">
        <f>G103</f>
        <v>905.8</v>
      </c>
    </row>
    <row r="103" spans="1:7" s="15" customFormat="1" ht="49.5" customHeight="1">
      <c r="A103" s="311"/>
      <c r="B103" s="316"/>
      <c r="C103" s="316"/>
      <c r="D103" s="316">
        <v>240</v>
      </c>
      <c r="E103" s="317" t="s">
        <v>290</v>
      </c>
      <c r="F103" s="318">
        <v>807.4</v>
      </c>
      <c r="G103" s="319">
        <v>905.8</v>
      </c>
    </row>
    <row r="104" spans="1:7" s="15" customFormat="1" ht="34.5" customHeight="1">
      <c r="A104" s="311"/>
      <c r="B104" s="316"/>
      <c r="C104" s="316"/>
      <c r="D104" s="316">
        <v>800</v>
      </c>
      <c r="E104" s="317" t="s">
        <v>209</v>
      </c>
      <c r="F104" s="318">
        <f>F105</f>
        <v>37</v>
      </c>
      <c r="G104" s="319">
        <f>G105</f>
        <v>39</v>
      </c>
    </row>
    <row r="105" spans="1:7" s="15" customFormat="1" ht="38.25" customHeight="1">
      <c r="A105" s="311"/>
      <c r="B105" s="316"/>
      <c r="C105" s="316"/>
      <c r="D105" s="316">
        <v>850</v>
      </c>
      <c r="E105" s="317" t="s">
        <v>286</v>
      </c>
      <c r="F105" s="318">
        <v>37</v>
      </c>
      <c r="G105" s="319">
        <v>39</v>
      </c>
    </row>
    <row r="106" spans="1:7" s="15" customFormat="1" ht="87" customHeight="1">
      <c r="A106" s="384"/>
      <c r="B106" s="331"/>
      <c r="C106" s="387" t="s">
        <v>521</v>
      </c>
      <c r="D106" s="387"/>
      <c r="E106" s="388" t="s">
        <v>258</v>
      </c>
      <c r="F106" s="385">
        <f aca="true" t="shared" si="2" ref="F106:G108">F107</f>
        <v>0.6</v>
      </c>
      <c r="G106" s="386">
        <f t="shared" si="2"/>
        <v>0.6</v>
      </c>
    </row>
    <row r="107" spans="1:7" s="15" customFormat="1" ht="48" customHeight="1">
      <c r="A107" s="311"/>
      <c r="B107" s="316"/>
      <c r="C107" s="389" t="s">
        <v>594</v>
      </c>
      <c r="D107" s="389"/>
      <c r="E107" s="383" t="s">
        <v>260</v>
      </c>
      <c r="F107" s="318">
        <f t="shared" si="2"/>
        <v>0.6</v>
      </c>
      <c r="G107" s="319">
        <f t="shared" si="2"/>
        <v>0.6</v>
      </c>
    </row>
    <row r="108" spans="1:7" s="15" customFormat="1" ht="38.25" customHeight="1">
      <c r="A108" s="311"/>
      <c r="B108" s="316"/>
      <c r="C108" s="389"/>
      <c r="D108" s="389">
        <v>200</v>
      </c>
      <c r="E108" s="383" t="s">
        <v>173</v>
      </c>
      <c r="F108" s="318">
        <f t="shared" si="2"/>
        <v>0.6</v>
      </c>
      <c r="G108" s="319">
        <f t="shared" si="2"/>
        <v>0.6</v>
      </c>
    </row>
    <row r="109" spans="1:7" s="15" customFormat="1" ht="56.25" customHeight="1">
      <c r="A109" s="311"/>
      <c r="B109" s="316"/>
      <c r="C109" s="389"/>
      <c r="D109" s="389">
        <v>240</v>
      </c>
      <c r="E109" s="383" t="s">
        <v>290</v>
      </c>
      <c r="F109" s="318">
        <v>0.6</v>
      </c>
      <c r="G109" s="319">
        <v>0.6</v>
      </c>
    </row>
    <row r="110" spans="1:7" s="15" customFormat="1" ht="3.75" customHeight="1" hidden="1">
      <c r="A110" s="311"/>
      <c r="B110" s="316"/>
      <c r="C110" s="316"/>
      <c r="D110" s="316"/>
      <c r="E110" s="317"/>
      <c r="F110" s="318"/>
      <c r="G110" s="319"/>
    </row>
    <row r="111" spans="1:7" s="15" customFormat="1" ht="3" customHeight="1" hidden="1">
      <c r="A111" s="311"/>
      <c r="B111" s="316"/>
      <c r="C111" s="316"/>
      <c r="D111" s="316"/>
      <c r="E111" s="317"/>
      <c r="F111" s="318"/>
      <c r="G111" s="319"/>
    </row>
    <row r="112" spans="1:7" s="15" customFormat="1" ht="0.75" customHeight="1" hidden="1">
      <c r="A112" s="311"/>
      <c r="B112" s="316"/>
      <c r="C112" s="316"/>
      <c r="D112" s="316"/>
      <c r="E112" s="317"/>
      <c r="F112" s="318"/>
      <c r="G112" s="319"/>
    </row>
    <row r="113" spans="1:7" s="15" customFormat="1" ht="15" customHeight="1" hidden="1">
      <c r="A113" s="311"/>
      <c r="B113" s="316"/>
      <c r="C113" s="316"/>
      <c r="D113" s="316"/>
      <c r="E113" s="317"/>
      <c r="F113" s="318"/>
      <c r="G113" s="319"/>
    </row>
    <row r="114" spans="1:7" s="15" customFormat="1" ht="50.25" customHeight="1">
      <c r="A114" s="320"/>
      <c r="B114" s="321" t="s">
        <v>295</v>
      </c>
      <c r="C114" s="321"/>
      <c r="D114" s="321"/>
      <c r="E114" s="322" t="s">
        <v>296</v>
      </c>
      <c r="F114" s="323">
        <f>F115</f>
        <v>10</v>
      </c>
      <c r="G114" s="324">
        <f>G115</f>
        <v>10</v>
      </c>
    </row>
    <row r="115" spans="1:7" s="15" customFormat="1" ht="63">
      <c r="A115" s="325"/>
      <c r="B115" s="326"/>
      <c r="C115" s="326" t="s">
        <v>511</v>
      </c>
      <c r="D115" s="326"/>
      <c r="E115" s="334" t="s">
        <v>239</v>
      </c>
      <c r="F115" s="329">
        <f>F116</f>
        <v>10</v>
      </c>
      <c r="G115" s="330">
        <f>G117</f>
        <v>10</v>
      </c>
    </row>
    <row r="116" spans="1:7" s="15" customFormat="1" ht="77.25" customHeight="1">
      <c r="A116" s="384"/>
      <c r="B116" s="331"/>
      <c r="C116" s="331" t="s">
        <v>512</v>
      </c>
      <c r="D116" s="331"/>
      <c r="E116" s="364" t="s">
        <v>527</v>
      </c>
      <c r="F116" s="385">
        <f>F117</f>
        <v>10</v>
      </c>
      <c r="G116" s="386">
        <f>G117</f>
        <v>10</v>
      </c>
    </row>
    <row r="117" spans="1:7" s="15" customFormat="1" ht="37.5" customHeight="1">
      <c r="A117" s="311"/>
      <c r="B117" s="316"/>
      <c r="C117" s="316" t="s">
        <v>513</v>
      </c>
      <c r="D117" s="316"/>
      <c r="E117" s="317" t="s">
        <v>243</v>
      </c>
      <c r="F117" s="318">
        <f>F118</f>
        <v>10</v>
      </c>
      <c r="G117" s="319">
        <f>G118</f>
        <v>10</v>
      </c>
    </row>
    <row r="118" spans="1:7" s="15" customFormat="1" ht="30" customHeight="1">
      <c r="A118" s="311"/>
      <c r="B118" s="316"/>
      <c r="C118" s="316"/>
      <c r="D118" s="316">
        <v>800</v>
      </c>
      <c r="E118" s="317" t="s">
        <v>209</v>
      </c>
      <c r="F118" s="318">
        <f>F119</f>
        <v>10</v>
      </c>
      <c r="G118" s="319">
        <f>G119</f>
        <v>10</v>
      </c>
    </row>
    <row r="119" spans="1:7" s="15" customFormat="1" ht="40.5" customHeight="1">
      <c r="A119" s="311"/>
      <c r="B119" s="316"/>
      <c r="C119" s="316"/>
      <c r="D119" s="316">
        <v>870</v>
      </c>
      <c r="E119" s="317" t="s">
        <v>297</v>
      </c>
      <c r="F119" s="318">
        <v>10</v>
      </c>
      <c r="G119" s="319">
        <v>10</v>
      </c>
    </row>
    <row r="120" spans="1:7" s="15" customFormat="1" ht="45.75" customHeight="1">
      <c r="A120" s="320"/>
      <c r="B120" s="321" t="s">
        <v>298</v>
      </c>
      <c r="C120" s="321"/>
      <c r="D120" s="321"/>
      <c r="E120" s="322" t="s">
        <v>299</v>
      </c>
      <c r="F120" s="323">
        <f>F121+F131</f>
        <v>100</v>
      </c>
      <c r="G120" s="324">
        <f>G121+G131</f>
        <v>100</v>
      </c>
    </row>
    <row r="121" spans="1:7" s="15" customFormat="1" ht="69" customHeight="1">
      <c r="A121" s="325"/>
      <c r="B121" s="326"/>
      <c r="C121" s="326" t="s">
        <v>495</v>
      </c>
      <c r="D121" s="326"/>
      <c r="E121" s="334" t="s">
        <v>197</v>
      </c>
      <c r="F121" s="329">
        <f>F125+F128</f>
        <v>75</v>
      </c>
      <c r="G121" s="330">
        <f>G125+G128</f>
        <v>75</v>
      </c>
    </row>
    <row r="122" spans="1:7" s="15" customFormat="1" ht="15.75" hidden="1">
      <c r="A122" s="311"/>
      <c r="B122" s="316"/>
      <c r="C122" s="316"/>
      <c r="D122" s="316"/>
      <c r="E122" s="383"/>
      <c r="F122" s="318"/>
      <c r="G122" s="319"/>
    </row>
    <row r="123" spans="1:7" s="15" customFormat="1" ht="15.75" hidden="1">
      <c r="A123" s="311"/>
      <c r="B123" s="316"/>
      <c r="C123" s="316"/>
      <c r="D123" s="316"/>
      <c r="E123" s="383"/>
      <c r="F123" s="318"/>
      <c r="G123" s="319"/>
    </row>
    <row r="124" spans="1:7" s="15" customFormat="1" ht="30" customHeight="1" hidden="1">
      <c r="A124" s="311"/>
      <c r="B124" s="316"/>
      <c r="C124" s="316"/>
      <c r="D124" s="316"/>
      <c r="E124" s="317"/>
      <c r="F124" s="318"/>
      <c r="G124" s="319"/>
    </row>
    <row r="125" spans="1:7" s="15" customFormat="1" ht="47.25" customHeight="1">
      <c r="A125" s="311"/>
      <c r="B125" s="316"/>
      <c r="C125" s="316" t="s">
        <v>531</v>
      </c>
      <c r="D125" s="316"/>
      <c r="E125" s="383" t="s">
        <v>208</v>
      </c>
      <c r="F125" s="318">
        <f>F126</f>
        <v>54.6</v>
      </c>
      <c r="G125" s="319">
        <f>G126</f>
        <v>54.6</v>
      </c>
    </row>
    <row r="126" spans="1:7" s="15" customFormat="1" ht="27.75" customHeight="1">
      <c r="A126" s="311"/>
      <c r="B126" s="316"/>
      <c r="C126" s="316"/>
      <c r="D126" s="316">
        <v>800</v>
      </c>
      <c r="E126" s="317" t="s">
        <v>209</v>
      </c>
      <c r="F126" s="318">
        <f>F127</f>
        <v>54.6</v>
      </c>
      <c r="G126" s="319">
        <f>G127</f>
        <v>54.6</v>
      </c>
    </row>
    <row r="127" spans="1:7" s="15" customFormat="1" ht="32.25" customHeight="1">
      <c r="A127" s="311"/>
      <c r="B127" s="316"/>
      <c r="C127" s="316"/>
      <c r="D127" s="316">
        <v>850</v>
      </c>
      <c r="E127" s="317" t="s">
        <v>286</v>
      </c>
      <c r="F127" s="318">
        <v>54.6</v>
      </c>
      <c r="G127" s="319">
        <v>54.6</v>
      </c>
    </row>
    <row r="128" spans="1:7" s="15" customFormat="1" ht="39" customHeight="1">
      <c r="A128" s="311"/>
      <c r="B128" s="316"/>
      <c r="C128" s="316" t="s">
        <v>556</v>
      </c>
      <c r="D128" s="316"/>
      <c r="E128" s="317" t="s">
        <v>576</v>
      </c>
      <c r="F128" s="318">
        <f>F129</f>
        <v>20.4</v>
      </c>
      <c r="G128" s="319">
        <f>G129</f>
        <v>20.4</v>
      </c>
    </row>
    <row r="129" spans="1:7" s="15" customFormat="1" ht="31.5" customHeight="1">
      <c r="A129" s="311"/>
      <c r="B129" s="316"/>
      <c r="C129" s="316"/>
      <c r="D129" s="316" t="s">
        <v>172</v>
      </c>
      <c r="E129" s="317" t="s">
        <v>173</v>
      </c>
      <c r="F129" s="318">
        <f>F130</f>
        <v>20.4</v>
      </c>
      <c r="G129" s="319">
        <f>G130</f>
        <v>20.4</v>
      </c>
    </row>
    <row r="130" spans="1:7" s="15" customFormat="1" ht="49.5" customHeight="1">
      <c r="A130" s="311"/>
      <c r="B130" s="316"/>
      <c r="C130" s="316"/>
      <c r="D130" s="316" t="s">
        <v>289</v>
      </c>
      <c r="E130" s="317" t="s">
        <v>290</v>
      </c>
      <c r="F130" s="318">
        <v>20.4</v>
      </c>
      <c r="G130" s="319">
        <v>20.4</v>
      </c>
    </row>
    <row r="131" spans="1:7" s="217" customFormat="1" ht="79.5" customHeight="1">
      <c r="A131" s="325"/>
      <c r="B131" s="326"/>
      <c r="C131" s="326" t="s">
        <v>505</v>
      </c>
      <c r="D131" s="326"/>
      <c r="E131" s="334" t="s">
        <v>598</v>
      </c>
      <c r="F131" s="329">
        <f>F132</f>
        <v>25</v>
      </c>
      <c r="G131" s="330">
        <f>G132</f>
        <v>25</v>
      </c>
    </row>
    <row r="132" spans="1:7" s="218" customFormat="1" ht="79.5" customHeight="1">
      <c r="A132" s="384"/>
      <c r="B132" s="331"/>
      <c r="C132" s="331" t="s">
        <v>506</v>
      </c>
      <c r="D132" s="331"/>
      <c r="E132" s="364" t="s">
        <v>599</v>
      </c>
      <c r="F132" s="385">
        <f>F139</f>
        <v>25</v>
      </c>
      <c r="G132" s="386">
        <f>G139</f>
        <v>25</v>
      </c>
    </row>
    <row r="133" spans="1:7" s="15" customFormat="1" ht="52.5" customHeight="1" hidden="1">
      <c r="A133" s="311"/>
      <c r="B133" s="316"/>
      <c r="C133" s="316"/>
      <c r="D133" s="316"/>
      <c r="E133" s="383"/>
      <c r="F133" s="318"/>
      <c r="G133" s="319"/>
    </row>
    <row r="134" spans="1:7" s="15" customFormat="1" ht="15.75" hidden="1">
      <c r="A134" s="311"/>
      <c r="B134" s="390"/>
      <c r="C134" s="316"/>
      <c r="D134" s="316"/>
      <c r="E134" s="383"/>
      <c r="F134" s="318"/>
      <c r="G134" s="319"/>
    </row>
    <row r="135" spans="1:7" s="15" customFormat="1" ht="30" customHeight="1" hidden="1">
      <c r="A135" s="311"/>
      <c r="B135" s="390"/>
      <c r="C135" s="316"/>
      <c r="D135" s="316"/>
      <c r="E135" s="317"/>
      <c r="F135" s="318"/>
      <c r="G135" s="319"/>
    </row>
    <row r="136" spans="1:7" s="15" customFormat="1" ht="15.75" hidden="1">
      <c r="A136" s="311"/>
      <c r="B136" s="390"/>
      <c r="C136" s="316"/>
      <c r="D136" s="316"/>
      <c r="E136" s="383"/>
      <c r="F136" s="318"/>
      <c r="G136" s="319"/>
    </row>
    <row r="137" spans="1:7" s="15" customFormat="1" ht="30" customHeight="1" hidden="1">
      <c r="A137" s="311"/>
      <c r="B137" s="390"/>
      <c r="C137" s="316"/>
      <c r="D137" s="316"/>
      <c r="E137" s="383"/>
      <c r="F137" s="318"/>
      <c r="G137" s="319"/>
    </row>
    <row r="138" spans="1:7" s="15" customFormat="1" ht="30" customHeight="1" hidden="1">
      <c r="A138" s="311"/>
      <c r="B138" s="390"/>
      <c r="C138" s="316"/>
      <c r="D138" s="316"/>
      <c r="E138" s="317"/>
      <c r="F138" s="318"/>
      <c r="G138" s="319"/>
    </row>
    <row r="139" spans="1:7" s="15" customFormat="1" ht="48" customHeight="1">
      <c r="A139" s="311"/>
      <c r="B139" s="316"/>
      <c r="C139" s="316" t="s">
        <v>510</v>
      </c>
      <c r="D139" s="316"/>
      <c r="E139" s="317" t="s">
        <v>455</v>
      </c>
      <c r="F139" s="318">
        <f>F140</f>
        <v>25</v>
      </c>
      <c r="G139" s="319">
        <f>G140</f>
        <v>25</v>
      </c>
    </row>
    <row r="140" spans="1:7" s="15" customFormat="1" ht="35.25" customHeight="1">
      <c r="A140" s="311"/>
      <c r="B140" s="316"/>
      <c r="C140" s="316"/>
      <c r="D140" s="316" t="s">
        <v>285</v>
      </c>
      <c r="E140" s="383" t="s">
        <v>209</v>
      </c>
      <c r="F140" s="318">
        <f>F141</f>
        <v>25</v>
      </c>
      <c r="G140" s="319">
        <f>G141</f>
        <v>25</v>
      </c>
    </row>
    <row r="141" spans="1:7" s="15" customFormat="1" ht="42" customHeight="1">
      <c r="A141" s="311"/>
      <c r="B141" s="316"/>
      <c r="C141" s="316"/>
      <c r="D141" s="316" t="s">
        <v>592</v>
      </c>
      <c r="E141" s="317" t="s">
        <v>593</v>
      </c>
      <c r="F141" s="318">
        <v>25</v>
      </c>
      <c r="G141" s="319">
        <v>25</v>
      </c>
    </row>
    <row r="142" spans="1:7" s="15" customFormat="1" ht="50.25" customHeight="1" hidden="1">
      <c r="A142" s="325"/>
      <c r="B142" s="326"/>
      <c r="C142" s="326"/>
      <c r="D142" s="326"/>
      <c r="E142" s="334"/>
      <c r="F142" s="329"/>
      <c r="G142" s="330"/>
    </row>
    <row r="143" spans="1:7" s="15" customFormat="1" ht="50.25" customHeight="1" hidden="1">
      <c r="A143" s="384"/>
      <c r="B143" s="331"/>
      <c r="C143" s="331"/>
      <c r="D143" s="331"/>
      <c r="E143" s="364"/>
      <c r="F143" s="385"/>
      <c r="G143" s="386"/>
    </row>
    <row r="144" spans="1:7" s="15" customFormat="1" ht="30" customHeight="1" hidden="1">
      <c r="A144" s="311"/>
      <c r="B144" s="316"/>
      <c r="C144" s="316"/>
      <c r="D144" s="316"/>
      <c r="E144" s="317"/>
      <c r="F144" s="318"/>
      <c r="G144" s="319"/>
    </row>
    <row r="145" spans="1:7" s="15" customFormat="1" ht="15.75" hidden="1">
      <c r="A145" s="311"/>
      <c r="B145" s="316"/>
      <c r="C145" s="368"/>
      <c r="D145" s="316"/>
      <c r="E145" s="317"/>
      <c r="F145" s="318"/>
      <c r="G145" s="319"/>
    </row>
    <row r="146" spans="1:7" s="15" customFormat="1" ht="15" customHeight="1" hidden="1">
      <c r="A146" s="311"/>
      <c r="B146" s="316"/>
      <c r="C146" s="368"/>
      <c r="D146" s="316"/>
      <c r="E146" s="317"/>
      <c r="F146" s="318"/>
      <c r="G146" s="319"/>
    </row>
    <row r="147" spans="1:7" s="15" customFormat="1" ht="42.75" customHeight="1">
      <c r="A147" s="306"/>
      <c r="B147" s="391" t="s">
        <v>301</v>
      </c>
      <c r="C147" s="391"/>
      <c r="D147" s="391"/>
      <c r="E147" s="392" t="s">
        <v>302</v>
      </c>
      <c r="F147" s="354">
        <f>F148</f>
        <v>88.4</v>
      </c>
      <c r="G147" s="393">
        <f>G148</f>
        <v>90.6</v>
      </c>
    </row>
    <row r="148" spans="1:7" s="15" customFormat="1" ht="50.25" customHeight="1">
      <c r="A148" s="355"/>
      <c r="B148" s="394" t="s">
        <v>303</v>
      </c>
      <c r="C148" s="394"/>
      <c r="D148" s="394"/>
      <c r="E148" s="395" t="s">
        <v>304</v>
      </c>
      <c r="F148" s="358">
        <f>F149</f>
        <v>88.4</v>
      </c>
      <c r="G148" s="338">
        <f>G149</f>
        <v>90.6</v>
      </c>
    </row>
    <row r="149" spans="1:7" s="15" customFormat="1" ht="42" customHeight="1">
      <c r="A149" s="359"/>
      <c r="B149" s="396"/>
      <c r="C149" s="397" t="s">
        <v>517</v>
      </c>
      <c r="D149" s="397"/>
      <c r="E149" s="398" t="s">
        <v>247</v>
      </c>
      <c r="F149" s="361">
        <f>F151</f>
        <v>88.4</v>
      </c>
      <c r="G149" s="343">
        <f>G151</f>
        <v>90.6</v>
      </c>
    </row>
    <row r="150" spans="1:7" s="15" customFormat="1" ht="63" customHeight="1">
      <c r="A150" s="362"/>
      <c r="B150" s="396"/>
      <c r="C150" s="387" t="s">
        <v>521</v>
      </c>
      <c r="D150" s="387"/>
      <c r="E150" s="388" t="s">
        <v>258</v>
      </c>
      <c r="F150" s="365">
        <f>F151</f>
        <v>88.4</v>
      </c>
      <c r="G150" s="346">
        <f>G151</f>
        <v>90.6</v>
      </c>
    </row>
    <row r="151" spans="1:7" s="15" customFormat="1" ht="48" customHeight="1">
      <c r="A151" s="366"/>
      <c r="B151" s="399"/>
      <c r="C151" s="389" t="s">
        <v>522</v>
      </c>
      <c r="D151" s="389"/>
      <c r="E151" s="383" t="s">
        <v>262</v>
      </c>
      <c r="F151" s="369">
        <f>F152+F154</f>
        <v>88.4</v>
      </c>
      <c r="G151" s="349">
        <f>G152+G154</f>
        <v>90.6</v>
      </c>
    </row>
    <row r="152" spans="1:7" s="15" customFormat="1" ht="99" customHeight="1">
      <c r="A152" s="366"/>
      <c r="B152" s="399"/>
      <c r="C152" s="399"/>
      <c r="D152" s="368">
        <v>100</v>
      </c>
      <c r="E152" s="317" t="s">
        <v>252</v>
      </c>
      <c r="F152" s="369">
        <v>88.4</v>
      </c>
      <c r="G152" s="349">
        <v>90.6</v>
      </c>
    </row>
    <row r="153" spans="1:7" s="15" customFormat="1" ht="51.75" customHeight="1">
      <c r="A153" s="311"/>
      <c r="B153" s="389"/>
      <c r="C153" s="389"/>
      <c r="D153" s="316">
        <v>120</v>
      </c>
      <c r="E153" s="317" t="s">
        <v>284</v>
      </c>
      <c r="F153" s="318">
        <v>0</v>
      </c>
      <c r="G153" s="319">
        <v>0</v>
      </c>
    </row>
    <row r="154" spans="1:7" s="15" customFormat="1" ht="38.25" customHeight="1">
      <c r="A154" s="311"/>
      <c r="B154" s="389"/>
      <c r="C154" s="389"/>
      <c r="D154" s="316">
        <v>200</v>
      </c>
      <c r="E154" s="317" t="s">
        <v>173</v>
      </c>
      <c r="F154" s="318">
        <f>F155</f>
        <v>0</v>
      </c>
      <c r="G154" s="319">
        <f>G155</f>
        <v>0</v>
      </c>
    </row>
    <row r="155" spans="1:7" s="15" customFormat="1" ht="49.5" customHeight="1">
      <c r="A155" s="366"/>
      <c r="B155" s="399"/>
      <c r="C155" s="399"/>
      <c r="D155" s="368">
        <v>240</v>
      </c>
      <c r="E155" s="317" t="s">
        <v>290</v>
      </c>
      <c r="F155" s="369">
        <v>0</v>
      </c>
      <c r="G155" s="349">
        <v>0</v>
      </c>
    </row>
    <row r="156" spans="1:7" s="15" customFormat="1" ht="51.75" customHeight="1">
      <c r="A156" s="306"/>
      <c r="B156" s="307" t="s">
        <v>305</v>
      </c>
      <c r="C156" s="307"/>
      <c r="D156" s="307"/>
      <c r="E156" s="400" t="s">
        <v>306</v>
      </c>
      <c r="F156" s="354">
        <f>F157+F168</f>
        <v>95.5</v>
      </c>
      <c r="G156" s="393">
        <f>G157+G168</f>
        <v>5</v>
      </c>
    </row>
    <row r="157" spans="1:7" s="15" customFormat="1" ht="62.25" customHeight="1">
      <c r="A157" s="355"/>
      <c r="B157" s="356" t="s">
        <v>307</v>
      </c>
      <c r="C157" s="356"/>
      <c r="D157" s="356"/>
      <c r="E157" s="322" t="s">
        <v>308</v>
      </c>
      <c r="F157" s="358">
        <f>F158</f>
        <v>5</v>
      </c>
      <c r="G157" s="338">
        <f>G158</f>
        <v>5</v>
      </c>
    </row>
    <row r="158" spans="1:7" s="15" customFormat="1" ht="70.5" customHeight="1">
      <c r="A158" s="359"/>
      <c r="B158" s="360"/>
      <c r="C158" s="360" t="s">
        <v>498</v>
      </c>
      <c r="D158" s="360"/>
      <c r="E158" s="334" t="s">
        <v>270</v>
      </c>
      <c r="F158" s="361">
        <f>F159+F162</f>
        <v>5</v>
      </c>
      <c r="G158" s="343">
        <f>G159+G162</f>
        <v>5</v>
      </c>
    </row>
    <row r="159" spans="1:7" s="15" customFormat="1" ht="51.75" customHeight="1">
      <c r="A159" s="366"/>
      <c r="B159" s="368"/>
      <c r="C159" s="368" t="s">
        <v>503</v>
      </c>
      <c r="D159" s="368"/>
      <c r="E159" s="317" t="s">
        <v>215</v>
      </c>
      <c r="F159" s="369">
        <f>F160</f>
        <v>2.5</v>
      </c>
      <c r="G159" s="349">
        <f>G160</f>
        <v>2.5</v>
      </c>
    </row>
    <row r="160" spans="1:7" s="15" customFormat="1" ht="37.5" customHeight="1">
      <c r="A160" s="366"/>
      <c r="B160" s="368"/>
      <c r="C160" s="368"/>
      <c r="D160" s="316">
        <v>200</v>
      </c>
      <c r="E160" s="317" t="s">
        <v>173</v>
      </c>
      <c r="F160" s="369">
        <f>F161</f>
        <v>2.5</v>
      </c>
      <c r="G160" s="349">
        <f>G161</f>
        <v>2.5</v>
      </c>
    </row>
    <row r="161" spans="1:7" s="15" customFormat="1" ht="48" customHeight="1">
      <c r="A161" s="366"/>
      <c r="B161" s="368"/>
      <c r="C161" s="368"/>
      <c r="D161" s="316">
        <v>240</v>
      </c>
      <c r="E161" s="317" t="s">
        <v>290</v>
      </c>
      <c r="F161" s="369">
        <v>2.5</v>
      </c>
      <c r="G161" s="349">
        <v>2.5</v>
      </c>
    </row>
    <row r="162" spans="1:7" s="15" customFormat="1" ht="64.5" customHeight="1">
      <c r="A162" s="366"/>
      <c r="B162" s="368"/>
      <c r="C162" s="368" t="s">
        <v>504</v>
      </c>
      <c r="D162" s="316"/>
      <c r="E162" s="317" t="s">
        <v>217</v>
      </c>
      <c r="F162" s="369">
        <f>F163</f>
        <v>2.5</v>
      </c>
      <c r="G162" s="349">
        <f>G163</f>
        <v>2.5</v>
      </c>
    </row>
    <row r="163" spans="1:7" s="15" customFormat="1" ht="30" customHeight="1">
      <c r="A163" s="366"/>
      <c r="B163" s="368"/>
      <c r="C163" s="368"/>
      <c r="D163" s="316">
        <v>200</v>
      </c>
      <c r="E163" s="317" t="s">
        <v>173</v>
      </c>
      <c r="F163" s="369">
        <f>F164</f>
        <v>2.5</v>
      </c>
      <c r="G163" s="349">
        <f>G164</f>
        <v>2.5</v>
      </c>
    </row>
    <row r="164" spans="1:7" s="15" customFormat="1" ht="30" customHeight="1">
      <c r="A164" s="366"/>
      <c r="B164" s="368"/>
      <c r="C164" s="368"/>
      <c r="D164" s="316">
        <v>240</v>
      </c>
      <c r="E164" s="317" t="s">
        <v>290</v>
      </c>
      <c r="F164" s="369">
        <v>2.5</v>
      </c>
      <c r="G164" s="349">
        <v>2.5</v>
      </c>
    </row>
    <row r="165" spans="1:7" s="15" customFormat="1" ht="48.75" customHeight="1" hidden="1">
      <c r="A165" s="366"/>
      <c r="B165" s="368"/>
      <c r="C165" s="368"/>
      <c r="D165" s="316"/>
      <c r="E165" s="317"/>
      <c r="F165" s="369"/>
      <c r="G165" s="349"/>
    </row>
    <row r="166" spans="1:7" s="15" customFormat="1" ht="22.5" customHeight="1" hidden="1">
      <c r="A166" s="366"/>
      <c r="B166" s="368"/>
      <c r="C166" s="368"/>
      <c r="D166" s="316"/>
      <c r="E166" s="317"/>
      <c r="F166" s="369"/>
      <c r="G166" s="349"/>
    </row>
    <row r="167" spans="1:7" s="15" customFormat="1" ht="16.5" customHeight="1" hidden="1">
      <c r="A167" s="366"/>
      <c r="B167" s="368"/>
      <c r="C167" s="368"/>
      <c r="D167" s="316"/>
      <c r="E167" s="317"/>
      <c r="F167" s="369"/>
      <c r="G167" s="349"/>
    </row>
    <row r="168" spans="1:7" s="15" customFormat="1" ht="35.25" customHeight="1">
      <c r="A168" s="320"/>
      <c r="B168" s="321" t="s">
        <v>309</v>
      </c>
      <c r="C168" s="321"/>
      <c r="D168" s="321"/>
      <c r="E168" s="322" t="s">
        <v>310</v>
      </c>
      <c r="F168" s="323">
        <f aca="true" t="shared" si="3" ref="F168:G172">F169</f>
        <v>90.5</v>
      </c>
      <c r="G168" s="324">
        <f t="shared" si="3"/>
        <v>0</v>
      </c>
    </row>
    <row r="169" spans="1:7" s="15" customFormat="1" ht="83.25" customHeight="1">
      <c r="A169" s="325"/>
      <c r="B169" s="326"/>
      <c r="C169" s="360" t="s">
        <v>498</v>
      </c>
      <c r="D169" s="360"/>
      <c r="E169" s="334" t="s">
        <v>270</v>
      </c>
      <c r="F169" s="329">
        <f t="shared" si="3"/>
        <v>90.5</v>
      </c>
      <c r="G169" s="330">
        <f t="shared" si="3"/>
        <v>0</v>
      </c>
    </row>
    <row r="170" spans="1:7" s="15" customFormat="1" ht="64.5" customHeight="1">
      <c r="A170" s="384"/>
      <c r="B170" s="331"/>
      <c r="C170" s="363" t="s">
        <v>499</v>
      </c>
      <c r="D170" s="363"/>
      <c r="E170" s="364" t="s">
        <v>501</v>
      </c>
      <c r="F170" s="385">
        <f t="shared" si="3"/>
        <v>90.5</v>
      </c>
      <c r="G170" s="386">
        <f t="shared" si="3"/>
        <v>0</v>
      </c>
    </row>
    <row r="171" spans="1:7" s="15" customFormat="1" ht="57" customHeight="1">
      <c r="A171" s="311"/>
      <c r="B171" s="316"/>
      <c r="C171" s="368" t="s">
        <v>500</v>
      </c>
      <c r="D171" s="368"/>
      <c r="E171" s="317" t="s">
        <v>213</v>
      </c>
      <c r="F171" s="318">
        <f t="shared" si="3"/>
        <v>90.5</v>
      </c>
      <c r="G171" s="319">
        <f t="shared" si="3"/>
        <v>0</v>
      </c>
    </row>
    <row r="172" spans="1:7" s="15" customFormat="1" ht="38.25" customHeight="1">
      <c r="A172" s="311"/>
      <c r="B172" s="316"/>
      <c r="C172" s="368"/>
      <c r="D172" s="316">
        <v>200</v>
      </c>
      <c r="E172" s="317" t="s">
        <v>173</v>
      </c>
      <c r="F172" s="318">
        <f t="shared" si="3"/>
        <v>90.5</v>
      </c>
      <c r="G172" s="319">
        <f t="shared" si="3"/>
        <v>0</v>
      </c>
    </row>
    <row r="173" spans="1:7" s="15" customFormat="1" ht="55.5" customHeight="1">
      <c r="A173" s="311"/>
      <c r="B173" s="316"/>
      <c r="C173" s="368"/>
      <c r="D173" s="316">
        <v>240</v>
      </c>
      <c r="E173" s="317" t="s">
        <v>290</v>
      </c>
      <c r="F173" s="318">
        <f>260-169.5</f>
        <v>90.5</v>
      </c>
      <c r="G173" s="319">
        <f>260-260</f>
        <v>0</v>
      </c>
    </row>
    <row r="174" spans="1:7" s="15" customFormat="1" ht="44.25" customHeight="1">
      <c r="A174" s="306"/>
      <c r="B174" s="307" t="s">
        <v>311</v>
      </c>
      <c r="C174" s="307"/>
      <c r="D174" s="307"/>
      <c r="E174" s="400" t="s">
        <v>312</v>
      </c>
      <c r="F174" s="354">
        <f aca="true" t="shared" si="4" ref="F174:G177">F175</f>
        <v>994.8</v>
      </c>
      <c r="G174" s="393">
        <f t="shared" si="4"/>
        <v>1034.6</v>
      </c>
    </row>
    <row r="175" spans="1:7" s="15" customFormat="1" ht="49.5" customHeight="1">
      <c r="A175" s="355"/>
      <c r="B175" s="356" t="s">
        <v>313</v>
      </c>
      <c r="C175" s="356"/>
      <c r="D175" s="356"/>
      <c r="E175" s="401" t="s">
        <v>314</v>
      </c>
      <c r="F175" s="358">
        <f t="shared" si="4"/>
        <v>994.8</v>
      </c>
      <c r="G175" s="338">
        <f t="shared" si="4"/>
        <v>1034.6</v>
      </c>
    </row>
    <row r="176" spans="1:7" s="15" customFormat="1" ht="60" customHeight="1">
      <c r="A176" s="359"/>
      <c r="B176" s="360"/>
      <c r="C176" s="360" t="s">
        <v>478</v>
      </c>
      <c r="D176" s="360"/>
      <c r="E176" s="402" t="s">
        <v>169</v>
      </c>
      <c r="F176" s="361">
        <f t="shared" si="4"/>
        <v>994.8</v>
      </c>
      <c r="G176" s="343">
        <f t="shared" si="4"/>
        <v>1034.6</v>
      </c>
    </row>
    <row r="177" spans="1:7" s="15" customFormat="1" ht="55.5" customHeight="1">
      <c r="A177" s="403"/>
      <c r="B177" s="367"/>
      <c r="C177" s="367" t="s">
        <v>479</v>
      </c>
      <c r="D177" s="367"/>
      <c r="E177" s="404" t="s">
        <v>480</v>
      </c>
      <c r="F177" s="405">
        <f t="shared" si="4"/>
        <v>994.8</v>
      </c>
      <c r="G177" s="406">
        <f t="shared" si="4"/>
        <v>1034.6</v>
      </c>
    </row>
    <row r="178" spans="1:7" s="15" customFormat="1" ht="63">
      <c r="A178" s="362"/>
      <c r="B178" s="363"/>
      <c r="C178" s="363" t="s">
        <v>481</v>
      </c>
      <c r="D178" s="363"/>
      <c r="E178" s="407" t="s">
        <v>482</v>
      </c>
      <c r="F178" s="365">
        <f>F179+F182+F185</f>
        <v>994.8</v>
      </c>
      <c r="G178" s="346">
        <f>G179+G182+G185</f>
        <v>1034.6</v>
      </c>
    </row>
    <row r="179" spans="1:7" s="15" customFormat="1" ht="67.5" customHeight="1">
      <c r="A179" s="366"/>
      <c r="B179" s="368"/>
      <c r="C179" s="316" t="s">
        <v>483</v>
      </c>
      <c r="D179" s="316"/>
      <c r="E179" s="317" t="s">
        <v>171</v>
      </c>
      <c r="F179" s="318">
        <f>F180</f>
        <v>660</v>
      </c>
      <c r="G179" s="319">
        <f>G180</f>
        <v>700</v>
      </c>
    </row>
    <row r="180" spans="1:7" s="15" customFormat="1" ht="50.25" customHeight="1">
      <c r="A180" s="366"/>
      <c r="B180" s="368"/>
      <c r="C180" s="316"/>
      <c r="D180" s="316" t="s">
        <v>172</v>
      </c>
      <c r="E180" s="383" t="s">
        <v>173</v>
      </c>
      <c r="F180" s="318">
        <f>F181</f>
        <v>660</v>
      </c>
      <c r="G180" s="319">
        <f>G181</f>
        <v>700</v>
      </c>
    </row>
    <row r="181" spans="1:7" s="15" customFormat="1" ht="55.5" customHeight="1">
      <c r="A181" s="366"/>
      <c r="B181" s="368"/>
      <c r="C181" s="316"/>
      <c r="D181" s="316">
        <v>240</v>
      </c>
      <c r="E181" s="317" t="s">
        <v>290</v>
      </c>
      <c r="F181" s="318">
        <v>660</v>
      </c>
      <c r="G181" s="319">
        <v>700</v>
      </c>
    </row>
    <row r="182" spans="1:7" s="15" customFormat="1" ht="67.5" customHeight="1">
      <c r="A182" s="366"/>
      <c r="B182" s="368"/>
      <c r="C182" s="316" t="s">
        <v>484</v>
      </c>
      <c r="D182" s="316"/>
      <c r="E182" s="317" t="s">
        <v>175</v>
      </c>
      <c r="F182" s="318">
        <f>F183</f>
        <v>334.8</v>
      </c>
      <c r="G182" s="319">
        <f>G183</f>
        <v>334.6</v>
      </c>
    </row>
    <row r="183" spans="1:7" s="15" customFormat="1" ht="51.75" customHeight="1">
      <c r="A183" s="366"/>
      <c r="B183" s="368"/>
      <c r="C183" s="316"/>
      <c r="D183" s="316" t="s">
        <v>172</v>
      </c>
      <c r="E183" s="383" t="s">
        <v>173</v>
      </c>
      <c r="F183" s="318">
        <f>F184</f>
        <v>334.8</v>
      </c>
      <c r="G183" s="319">
        <f>G184</f>
        <v>334.6</v>
      </c>
    </row>
    <row r="184" spans="1:7" s="15" customFormat="1" ht="57" customHeight="1">
      <c r="A184" s="366"/>
      <c r="B184" s="368"/>
      <c r="C184" s="316"/>
      <c r="D184" s="316">
        <v>240</v>
      </c>
      <c r="E184" s="317" t="s">
        <v>290</v>
      </c>
      <c r="F184" s="318">
        <v>334.8</v>
      </c>
      <c r="G184" s="319">
        <v>334.6</v>
      </c>
    </row>
    <row r="185" spans="1:7" s="15" customFormat="1" ht="30" customHeight="1" hidden="1">
      <c r="A185" s="366"/>
      <c r="B185" s="368"/>
      <c r="C185" s="316"/>
      <c r="D185" s="316"/>
      <c r="E185" s="317"/>
      <c r="F185" s="318"/>
      <c r="G185" s="319"/>
    </row>
    <row r="186" spans="1:7" s="15" customFormat="1" ht="30" customHeight="1" hidden="1">
      <c r="A186" s="366"/>
      <c r="B186" s="368"/>
      <c r="C186" s="316"/>
      <c r="D186" s="316"/>
      <c r="E186" s="317"/>
      <c r="F186" s="318"/>
      <c r="G186" s="319"/>
    </row>
    <row r="187" spans="1:7" s="15" customFormat="1" ht="30" customHeight="1" hidden="1">
      <c r="A187" s="366"/>
      <c r="B187" s="368"/>
      <c r="C187" s="316"/>
      <c r="D187" s="316"/>
      <c r="E187" s="317"/>
      <c r="F187" s="318"/>
      <c r="G187" s="319"/>
    </row>
    <row r="188" spans="1:7" s="15" customFormat="1" ht="42.75" customHeight="1">
      <c r="A188" s="306"/>
      <c r="B188" s="307" t="s">
        <v>315</v>
      </c>
      <c r="C188" s="307"/>
      <c r="D188" s="307"/>
      <c r="E188" s="400" t="s">
        <v>316</v>
      </c>
      <c r="F188" s="354">
        <f>F189+F196</f>
        <v>771</v>
      </c>
      <c r="G188" s="393">
        <f>G189+G196</f>
        <v>677.6</v>
      </c>
    </row>
    <row r="189" spans="1:7" s="15" customFormat="1" ht="54.75" customHeight="1">
      <c r="A189" s="320"/>
      <c r="B189" s="321" t="s">
        <v>317</v>
      </c>
      <c r="C189" s="321"/>
      <c r="D189" s="321"/>
      <c r="E189" s="408" t="s">
        <v>318</v>
      </c>
      <c r="F189" s="323">
        <f aca="true" t="shared" si="5" ref="F189:G194">F190</f>
        <v>150</v>
      </c>
      <c r="G189" s="324">
        <f t="shared" si="5"/>
        <v>60</v>
      </c>
    </row>
    <row r="190" spans="1:7" s="15" customFormat="1" ht="81" customHeight="1">
      <c r="A190" s="325"/>
      <c r="B190" s="326"/>
      <c r="C190" s="326" t="s">
        <v>478</v>
      </c>
      <c r="D190" s="326"/>
      <c r="E190" s="402" t="s">
        <v>169</v>
      </c>
      <c r="F190" s="329">
        <f t="shared" si="5"/>
        <v>150</v>
      </c>
      <c r="G190" s="330">
        <f t="shared" si="5"/>
        <v>60</v>
      </c>
    </row>
    <row r="191" spans="1:7" s="15" customFormat="1" ht="62.25" customHeight="1">
      <c r="A191" s="381"/>
      <c r="B191" s="312"/>
      <c r="C191" s="312" t="s">
        <v>485</v>
      </c>
      <c r="D191" s="312"/>
      <c r="E191" s="404" t="s">
        <v>486</v>
      </c>
      <c r="F191" s="314">
        <f t="shared" si="5"/>
        <v>150</v>
      </c>
      <c r="G191" s="315">
        <f t="shared" si="5"/>
        <v>60</v>
      </c>
    </row>
    <row r="192" spans="1:7" s="15" customFormat="1" ht="62.25" customHeight="1">
      <c r="A192" s="384"/>
      <c r="B192" s="331"/>
      <c r="C192" s="331" t="s">
        <v>487</v>
      </c>
      <c r="D192" s="331"/>
      <c r="E192" s="407" t="s">
        <v>534</v>
      </c>
      <c r="F192" s="385">
        <f t="shared" si="5"/>
        <v>150</v>
      </c>
      <c r="G192" s="386">
        <f t="shared" si="5"/>
        <v>60</v>
      </c>
    </row>
    <row r="193" spans="1:7" s="15" customFormat="1" ht="78.75" customHeight="1">
      <c r="A193" s="311"/>
      <c r="B193" s="316"/>
      <c r="C193" s="316" t="s">
        <v>619</v>
      </c>
      <c r="D193" s="316"/>
      <c r="E193" s="383" t="s">
        <v>620</v>
      </c>
      <c r="F193" s="318">
        <f t="shared" si="5"/>
        <v>150</v>
      </c>
      <c r="G193" s="319">
        <f t="shared" si="5"/>
        <v>60</v>
      </c>
    </row>
    <row r="194" spans="1:7" s="15" customFormat="1" ht="35.25" customHeight="1">
      <c r="A194" s="311"/>
      <c r="B194" s="316"/>
      <c r="C194" s="316"/>
      <c r="D194" s="316" t="s">
        <v>172</v>
      </c>
      <c r="E194" s="383" t="s">
        <v>173</v>
      </c>
      <c r="F194" s="318">
        <f t="shared" si="5"/>
        <v>150</v>
      </c>
      <c r="G194" s="319">
        <f t="shared" si="5"/>
        <v>60</v>
      </c>
    </row>
    <row r="195" spans="1:7" s="15" customFormat="1" ht="51" customHeight="1">
      <c r="A195" s="311"/>
      <c r="B195" s="316"/>
      <c r="C195" s="316"/>
      <c r="D195" s="316" t="s">
        <v>289</v>
      </c>
      <c r="E195" s="317" t="s">
        <v>290</v>
      </c>
      <c r="F195" s="318">
        <v>150</v>
      </c>
      <c r="G195" s="319">
        <v>60</v>
      </c>
    </row>
    <row r="196" spans="1:7" s="15" customFormat="1" ht="40.5" customHeight="1">
      <c r="A196" s="320"/>
      <c r="B196" s="321" t="s">
        <v>319</v>
      </c>
      <c r="C196" s="321"/>
      <c r="D196" s="321"/>
      <c r="E196" s="322" t="s">
        <v>320</v>
      </c>
      <c r="F196" s="323">
        <f>F197</f>
        <v>621</v>
      </c>
      <c r="G196" s="324">
        <f>G197</f>
        <v>617.6</v>
      </c>
    </row>
    <row r="197" spans="1:7" s="15" customFormat="1" ht="70.5" customHeight="1">
      <c r="A197" s="325"/>
      <c r="B197" s="326"/>
      <c r="C197" s="326" t="s">
        <v>478</v>
      </c>
      <c r="D197" s="326"/>
      <c r="E197" s="402" t="s">
        <v>169</v>
      </c>
      <c r="F197" s="361">
        <f>F198</f>
        <v>621</v>
      </c>
      <c r="G197" s="343">
        <f>G198</f>
        <v>617.6</v>
      </c>
    </row>
    <row r="198" spans="1:7" s="15" customFormat="1" ht="54" customHeight="1">
      <c r="A198" s="381"/>
      <c r="B198" s="312"/>
      <c r="C198" s="312" t="s">
        <v>489</v>
      </c>
      <c r="D198" s="312"/>
      <c r="E198" s="404" t="s">
        <v>535</v>
      </c>
      <c r="F198" s="405">
        <f>F199+F215</f>
        <v>621</v>
      </c>
      <c r="G198" s="406">
        <f>G199+G215</f>
        <v>617.6</v>
      </c>
    </row>
    <row r="199" spans="1:7" s="15" customFormat="1" ht="48.75" customHeight="1">
      <c r="A199" s="384"/>
      <c r="B199" s="331"/>
      <c r="C199" s="331" t="s">
        <v>490</v>
      </c>
      <c r="D199" s="331"/>
      <c r="E199" s="407" t="s">
        <v>492</v>
      </c>
      <c r="F199" s="365">
        <f>F200+F203+F212</f>
        <v>581</v>
      </c>
      <c r="G199" s="346">
        <f>G200+G203+G212</f>
        <v>577.6</v>
      </c>
    </row>
    <row r="200" spans="1:7" s="15" customFormat="1" ht="69" customHeight="1">
      <c r="A200" s="311"/>
      <c r="B200" s="316"/>
      <c r="C200" s="316" t="s">
        <v>544</v>
      </c>
      <c r="D200" s="316"/>
      <c r="E200" s="317" t="s">
        <v>181</v>
      </c>
      <c r="F200" s="318">
        <f>F201</f>
        <v>210</v>
      </c>
      <c r="G200" s="319">
        <f>G201</f>
        <v>210</v>
      </c>
    </row>
    <row r="201" spans="1:7" s="15" customFormat="1" ht="39" customHeight="1">
      <c r="A201" s="311"/>
      <c r="B201" s="316"/>
      <c r="C201" s="316"/>
      <c r="D201" s="316" t="s">
        <v>172</v>
      </c>
      <c r="E201" s="383" t="s">
        <v>173</v>
      </c>
      <c r="F201" s="318">
        <f>F202</f>
        <v>210</v>
      </c>
      <c r="G201" s="319">
        <f>G202</f>
        <v>210</v>
      </c>
    </row>
    <row r="202" spans="1:7" s="15" customFormat="1" ht="39" customHeight="1">
      <c r="A202" s="311"/>
      <c r="B202" s="316"/>
      <c r="C202" s="316"/>
      <c r="D202" s="368">
        <v>240</v>
      </c>
      <c r="E202" s="317" t="s">
        <v>290</v>
      </c>
      <c r="F202" s="409">
        <v>210</v>
      </c>
      <c r="G202" s="410">
        <v>210</v>
      </c>
    </row>
    <row r="203" spans="1:7" s="15" customFormat="1" ht="52.5" customHeight="1">
      <c r="A203" s="311"/>
      <c r="B203" s="316"/>
      <c r="C203" s="316" t="s">
        <v>493</v>
      </c>
      <c r="D203" s="316"/>
      <c r="E203" s="317" t="s">
        <v>183</v>
      </c>
      <c r="F203" s="318">
        <f>F204</f>
        <v>173.2</v>
      </c>
      <c r="G203" s="319">
        <f>G204</f>
        <v>252.6</v>
      </c>
    </row>
    <row r="204" spans="1:7" s="15" customFormat="1" ht="42.75" customHeight="1">
      <c r="A204" s="366"/>
      <c r="B204" s="368"/>
      <c r="C204" s="316"/>
      <c r="D204" s="316" t="s">
        <v>172</v>
      </c>
      <c r="E204" s="383" t="s">
        <v>173</v>
      </c>
      <c r="F204" s="318">
        <f>F205</f>
        <v>173.2</v>
      </c>
      <c r="G204" s="319">
        <f>G205</f>
        <v>252.6</v>
      </c>
    </row>
    <row r="205" spans="1:7" s="15" customFormat="1" ht="51.75" customHeight="1">
      <c r="A205" s="366"/>
      <c r="B205" s="368"/>
      <c r="C205" s="316"/>
      <c r="D205" s="368">
        <v>240</v>
      </c>
      <c r="E205" s="317" t="s">
        <v>290</v>
      </c>
      <c r="F205" s="318">
        <v>173.2</v>
      </c>
      <c r="G205" s="319">
        <v>252.6</v>
      </c>
    </row>
    <row r="206" spans="1:7" s="15" customFormat="1" ht="0.75" customHeight="1" hidden="1">
      <c r="A206" s="366"/>
      <c r="B206" s="368"/>
      <c r="C206" s="316"/>
      <c r="D206" s="316"/>
      <c r="E206" s="317"/>
      <c r="F206" s="318"/>
      <c r="G206" s="319"/>
    </row>
    <row r="207" spans="1:7" s="15" customFormat="1" ht="30" customHeight="1" hidden="1">
      <c r="A207" s="366"/>
      <c r="B207" s="368"/>
      <c r="C207" s="316"/>
      <c r="D207" s="316"/>
      <c r="E207" s="383"/>
      <c r="F207" s="318"/>
      <c r="G207" s="319"/>
    </row>
    <row r="208" spans="1:7" s="15" customFormat="1" ht="30" customHeight="1" hidden="1">
      <c r="A208" s="366"/>
      <c r="B208" s="368"/>
      <c r="C208" s="316"/>
      <c r="D208" s="368"/>
      <c r="E208" s="317"/>
      <c r="F208" s="318"/>
      <c r="G208" s="319"/>
    </row>
    <row r="209" spans="1:7" s="15" customFormat="1" ht="21" customHeight="1" hidden="1">
      <c r="A209" s="366"/>
      <c r="B209" s="368"/>
      <c r="C209" s="316"/>
      <c r="D209" s="316"/>
      <c r="E209" s="317"/>
      <c r="F209" s="318"/>
      <c r="G209" s="319"/>
    </row>
    <row r="210" spans="1:7" s="15" customFormat="1" ht="39.75" customHeight="1" hidden="1">
      <c r="A210" s="366"/>
      <c r="B210" s="368"/>
      <c r="C210" s="316"/>
      <c r="D210" s="316"/>
      <c r="E210" s="383"/>
      <c r="F210" s="318"/>
      <c r="G210" s="319"/>
    </row>
    <row r="211" spans="1:7" s="15" customFormat="1" ht="34.5" customHeight="1" hidden="1">
      <c r="A211" s="366"/>
      <c r="B211" s="368"/>
      <c r="C211" s="316"/>
      <c r="D211" s="368"/>
      <c r="E211" s="317"/>
      <c r="F211" s="318"/>
      <c r="G211" s="319"/>
    </row>
    <row r="212" spans="1:7" s="15" customFormat="1" ht="54.75" customHeight="1">
      <c r="A212" s="366"/>
      <c r="B212" s="368"/>
      <c r="C212" s="316" t="s">
        <v>551</v>
      </c>
      <c r="D212" s="368"/>
      <c r="E212" s="317" t="s">
        <v>553</v>
      </c>
      <c r="F212" s="318">
        <f>F213</f>
        <v>197.8</v>
      </c>
      <c r="G212" s="319">
        <f>G213</f>
        <v>115</v>
      </c>
    </row>
    <row r="213" spans="1:7" s="15" customFormat="1" ht="34.5" customHeight="1">
      <c r="A213" s="366"/>
      <c r="B213" s="368"/>
      <c r="C213" s="316"/>
      <c r="D213" s="368" t="s">
        <v>554</v>
      </c>
      <c r="E213" s="317" t="s">
        <v>583</v>
      </c>
      <c r="F213" s="318">
        <f>F214</f>
        <v>197.8</v>
      </c>
      <c r="G213" s="319">
        <f>G214</f>
        <v>115</v>
      </c>
    </row>
    <row r="214" spans="1:7" s="15" customFormat="1" ht="34.5" customHeight="1">
      <c r="A214" s="366"/>
      <c r="B214" s="368"/>
      <c r="C214" s="316"/>
      <c r="D214" s="368" t="s">
        <v>552</v>
      </c>
      <c r="E214" s="317" t="s">
        <v>555</v>
      </c>
      <c r="F214" s="318">
        <f>200-2.2</f>
        <v>197.8</v>
      </c>
      <c r="G214" s="319">
        <f>200-80.5-4.5</f>
        <v>115</v>
      </c>
    </row>
    <row r="215" spans="1:7" s="15" customFormat="1" ht="48.75" customHeight="1">
      <c r="A215" s="362"/>
      <c r="B215" s="363"/>
      <c r="C215" s="331" t="s">
        <v>491</v>
      </c>
      <c r="D215" s="363"/>
      <c r="E215" s="364" t="s">
        <v>524</v>
      </c>
      <c r="F215" s="385">
        <f aca="true" t="shared" si="6" ref="F215:G217">F216</f>
        <v>40</v>
      </c>
      <c r="G215" s="386">
        <f t="shared" si="6"/>
        <v>40</v>
      </c>
    </row>
    <row r="216" spans="1:7" s="15" customFormat="1" ht="54.75" customHeight="1">
      <c r="A216" s="366"/>
      <c r="B216" s="368"/>
      <c r="C216" s="316" t="s">
        <v>494</v>
      </c>
      <c r="D216" s="316"/>
      <c r="E216" s="317" t="s">
        <v>191</v>
      </c>
      <c r="F216" s="318">
        <f t="shared" si="6"/>
        <v>40</v>
      </c>
      <c r="G216" s="319">
        <f t="shared" si="6"/>
        <v>40</v>
      </c>
    </row>
    <row r="217" spans="1:7" s="15" customFormat="1" ht="38.25" customHeight="1">
      <c r="A217" s="366"/>
      <c r="B217" s="368"/>
      <c r="C217" s="316"/>
      <c r="D217" s="316" t="s">
        <v>172</v>
      </c>
      <c r="E217" s="383" t="s">
        <v>173</v>
      </c>
      <c r="F217" s="318">
        <f t="shared" si="6"/>
        <v>40</v>
      </c>
      <c r="G217" s="319">
        <f t="shared" si="6"/>
        <v>40</v>
      </c>
    </row>
    <row r="218" spans="1:7" s="15" customFormat="1" ht="46.5" customHeight="1">
      <c r="A218" s="366"/>
      <c r="B218" s="368"/>
      <c r="C218" s="316"/>
      <c r="D218" s="368">
        <v>240</v>
      </c>
      <c r="E218" s="317" t="s">
        <v>290</v>
      </c>
      <c r="F218" s="318">
        <v>40</v>
      </c>
      <c r="G218" s="319">
        <v>40</v>
      </c>
    </row>
    <row r="219" spans="1:7" s="15" customFormat="1" ht="30" customHeight="1">
      <c r="A219" s="306"/>
      <c r="B219" s="307" t="s">
        <v>321</v>
      </c>
      <c r="C219" s="307"/>
      <c r="D219" s="307"/>
      <c r="E219" s="400" t="s">
        <v>322</v>
      </c>
      <c r="F219" s="354">
        <f aca="true" t="shared" si="7" ref="F219:G221">F220</f>
        <v>1051</v>
      </c>
      <c r="G219" s="393">
        <f t="shared" si="7"/>
        <v>1051</v>
      </c>
    </row>
    <row r="220" spans="1:7" s="219" customFormat="1" ht="44.25" customHeight="1">
      <c r="A220" s="411"/>
      <c r="B220" s="356" t="s">
        <v>323</v>
      </c>
      <c r="C220" s="356"/>
      <c r="D220" s="356"/>
      <c r="E220" s="408" t="s">
        <v>324</v>
      </c>
      <c r="F220" s="358">
        <f t="shared" si="7"/>
        <v>1051</v>
      </c>
      <c r="G220" s="338">
        <f t="shared" si="7"/>
        <v>1051</v>
      </c>
    </row>
    <row r="221" spans="1:7" s="219" customFormat="1" ht="67.5" customHeight="1">
      <c r="A221" s="359"/>
      <c r="B221" s="360"/>
      <c r="C221" s="360" t="s">
        <v>465</v>
      </c>
      <c r="D221" s="360"/>
      <c r="E221" s="412" t="s">
        <v>143</v>
      </c>
      <c r="F221" s="361">
        <f t="shared" si="7"/>
        <v>1051</v>
      </c>
      <c r="G221" s="343">
        <f>G222</f>
        <v>1051</v>
      </c>
    </row>
    <row r="222" spans="1:7" s="219" customFormat="1" ht="48" customHeight="1">
      <c r="A222" s="403"/>
      <c r="B222" s="367"/>
      <c r="C222" s="368" t="s">
        <v>466</v>
      </c>
      <c r="D222" s="368"/>
      <c r="E222" s="413" t="s">
        <v>467</v>
      </c>
      <c r="F222" s="369">
        <f>F223+F226+F229+F232+F235+F238</f>
        <v>1051</v>
      </c>
      <c r="G222" s="349">
        <f>G223+G226+G229+G232+G235+G238</f>
        <v>1051</v>
      </c>
    </row>
    <row r="223" spans="1:7" s="219" customFormat="1" ht="51.75" customHeight="1">
      <c r="A223" s="403"/>
      <c r="B223" s="367"/>
      <c r="C223" s="316" t="s">
        <v>468</v>
      </c>
      <c r="D223" s="316"/>
      <c r="E223" s="317" t="s">
        <v>540</v>
      </c>
      <c r="F223" s="318">
        <f>F224</f>
        <v>340</v>
      </c>
      <c r="G223" s="319">
        <f>G224</f>
        <v>340</v>
      </c>
    </row>
    <row r="224" spans="1:7" s="219" customFormat="1" ht="51.75" customHeight="1">
      <c r="A224" s="403"/>
      <c r="B224" s="367"/>
      <c r="C224" s="316"/>
      <c r="D224" s="316" t="s">
        <v>146</v>
      </c>
      <c r="E224" s="317" t="s">
        <v>147</v>
      </c>
      <c r="F224" s="318">
        <f>F225</f>
        <v>340</v>
      </c>
      <c r="G224" s="319">
        <f>G225</f>
        <v>340</v>
      </c>
    </row>
    <row r="225" spans="1:7" s="219" customFormat="1" ht="29.25" customHeight="1">
      <c r="A225" s="403"/>
      <c r="B225" s="367"/>
      <c r="C225" s="316"/>
      <c r="D225" s="368">
        <v>610</v>
      </c>
      <c r="E225" s="317" t="s">
        <v>325</v>
      </c>
      <c r="F225" s="318">
        <v>340</v>
      </c>
      <c r="G225" s="319">
        <v>340</v>
      </c>
    </row>
    <row r="226" spans="1:7" s="219" customFormat="1" ht="42" customHeight="1">
      <c r="A226" s="403"/>
      <c r="B226" s="367"/>
      <c r="C226" s="316" t="s">
        <v>470</v>
      </c>
      <c r="D226" s="368"/>
      <c r="E226" s="317" t="s">
        <v>151</v>
      </c>
      <c r="F226" s="318">
        <f>F227</f>
        <v>231</v>
      </c>
      <c r="G226" s="319">
        <f>G227</f>
        <v>231</v>
      </c>
    </row>
    <row r="227" spans="1:7" s="219" customFormat="1" ht="47.25">
      <c r="A227" s="403"/>
      <c r="B227" s="367"/>
      <c r="C227" s="316"/>
      <c r="D227" s="368" t="s">
        <v>146</v>
      </c>
      <c r="E227" s="317" t="s">
        <v>147</v>
      </c>
      <c r="F227" s="318">
        <f>F228</f>
        <v>231</v>
      </c>
      <c r="G227" s="319">
        <f>G228</f>
        <v>231</v>
      </c>
    </row>
    <row r="228" spans="1:7" s="219" customFormat="1" ht="32.25" customHeight="1">
      <c r="A228" s="403"/>
      <c r="B228" s="367"/>
      <c r="C228" s="316"/>
      <c r="D228" s="368" t="s">
        <v>469</v>
      </c>
      <c r="E228" s="317" t="s">
        <v>325</v>
      </c>
      <c r="F228" s="318">
        <v>231</v>
      </c>
      <c r="G228" s="319">
        <v>231</v>
      </c>
    </row>
    <row r="229" spans="1:7" s="219" customFormat="1" ht="43.5" customHeight="1">
      <c r="A229" s="403"/>
      <c r="B229" s="367"/>
      <c r="C229" s="316" t="s">
        <v>471</v>
      </c>
      <c r="D229" s="368"/>
      <c r="E229" s="317" t="s">
        <v>155</v>
      </c>
      <c r="F229" s="318">
        <f>F230</f>
        <v>211</v>
      </c>
      <c r="G229" s="319">
        <f>G230</f>
        <v>211</v>
      </c>
    </row>
    <row r="230" spans="1:7" s="219" customFormat="1" ht="55.5" customHeight="1">
      <c r="A230" s="403"/>
      <c r="B230" s="367"/>
      <c r="C230" s="316"/>
      <c r="D230" s="368" t="s">
        <v>146</v>
      </c>
      <c r="E230" s="317" t="s">
        <v>147</v>
      </c>
      <c r="F230" s="318">
        <f>F231</f>
        <v>211</v>
      </c>
      <c r="G230" s="319">
        <f>G231</f>
        <v>211</v>
      </c>
    </row>
    <row r="231" spans="1:7" s="219" customFormat="1" ht="37.5" customHeight="1">
      <c r="A231" s="403"/>
      <c r="B231" s="367"/>
      <c r="C231" s="316"/>
      <c r="D231" s="368" t="s">
        <v>469</v>
      </c>
      <c r="E231" s="317" t="s">
        <v>325</v>
      </c>
      <c r="F231" s="318">
        <v>211</v>
      </c>
      <c r="G231" s="319">
        <v>211</v>
      </c>
    </row>
    <row r="232" spans="1:7" s="219" customFormat="1" ht="47.25" customHeight="1">
      <c r="A232" s="403"/>
      <c r="B232" s="367"/>
      <c r="C232" s="316" t="s">
        <v>475</v>
      </c>
      <c r="D232" s="368"/>
      <c r="E232" s="317" t="s">
        <v>157</v>
      </c>
      <c r="F232" s="318">
        <f>F233</f>
        <v>97</v>
      </c>
      <c r="G232" s="319">
        <f>G233</f>
        <v>97</v>
      </c>
    </row>
    <row r="233" spans="1:7" s="219" customFormat="1" ht="57" customHeight="1">
      <c r="A233" s="403"/>
      <c r="B233" s="367"/>
      <c r="C233" s="316"/>
      <c r="D233" s="368" t="s">
        <v>476</v>
      </c>
      <c r="E233" s="317" t="s">
        <v>147</v>
      </c>
      <c r="F233" s="318">
        <f>F234</f>
        <v>97</v>
      </c>
      <c r="G233" s="319">
        <f>G234</f>
        <v>97</v>
      </c>
    </row>
    <row r="234" spans="1:7" s="219" customFormat="1" ht="29.25" customHeight="1">
      <c r="A234" s="403"/>
      <c r="B234" s="367"/>
      <c r="C234" s="316"/>
      <c r="D234" s="368" t="s">
        <v>469</v>
      </c>
      <c r="E234" s="317" t="s">
        <v>325</v>
      </c>
      <c r="F234" s="318">
        <v>97</v>
      </c>
      <c r="G234" s="319">
        <v>97</v>
      </c>
    </row>
    <row r="235" spans="1:7" s="219" customFormat="1" ht="42.75" customHeight="1">
      <c r="A235" s="403"/>
      <c r="B235" s="367"/>
      <c r="C235" s="316" t="s">
        <v>477</v>
      </c>
      <c r="D235" s="368"/>
      <c r="E235" s="317" t="s">
        <v>159</v>
      </c>
      <c r="F235" s="318">
        <f>F236</f>
        <v>70</v>
      </c>
      <c r="G235" s="319">
        <f>G236</f>
        <v>70</v>
      </c>
    </row>
    <row r="236" spans="1:7" s="219" customFormat="1" ht="33" customHeight="1">
      <c r="A236" s="403"/>
      <c r="B236" s="367"/>
      <c r="C236" s="316"/>
      <c r="D236" s="368" t="s">
        <v>146</v>
      </c>
      <c r="E236" s="317" t="s">
        <v>147</v>
      </c>
      <c r="F236" s="318">
        <f>F237</f>
        <v>70</v>
      </c>
      <c r="G236" s="319">
        <f>G237</f>
        <v>70</v>
      </c>
    </row>
    <row r="237" spans="1:7" s="219" customFormat="1" ht="24.75" customHeight="1">
      <c r="A237" s="403"/>
      <c r="B237" s="367"/>
      <c r="C237" s="316"/>
      <c r="D237" s="368" t="s">
        <v>469</v>
      </c>
      <c r="E237" s="317" t="s">
        <v>325</v>
      </c>
      <c r="F237" s="318">
        <v>70</v>
      </c>
      <c r="G237" s="319">
        <v>70</v>
      </c>
    </row>
    <row r="238" spans="1:7" s="219" customFormat="1" ht="57" customHeight="1">
      <c r="A238" s="403"/>
      <c r="B238" s="367"/>
      <c r="C238" s="316" t="s">
        <v>567</v>
      </c>
      <c r="D238" s="368"/>
      <c r="E238" s="317" t="s">
        <v>584</v>
      </c>
      <c r="F238" s="318">
        <f>F239</f>
        <v>102</v>
      </c>
      <c r="G238" s="319">
        <f>G239</f>
        <v>102</v>
      </c>
    </row>
    <row r="239" spans="1:7" s="219" customFormat="1" ht="54" customHeight="1">
      <c r="A239" s="403"/>
      <c r="B239" s="367"/>
      <c r="C239" s="316"/>
      <c r="D239" s="368" t="s">
        <v>146</v>
      </c>
      <c r="E239" s="317" t="s">
        <v>147</v>
      </c>
      <c r="F239" s="318">
        <f>F240</f>
        <v>102</v>
      </c>
      <c r="G239" s="319">
        <f>G240</f>
        <v>102</v>
      </c>
    </row>
    <row r="240" spans="1:7" s="219" customFormat="1" ht="35.25" customHeight="1">
      <c r="A240" s="403"/>
      <c r="B240" s="367"/>
      <c r="C240" s="316"/>
      <c r="D240" s="368" t="s">
        <v>469</v>
      </c>
      <c r="E240" s="317" t="s">
        <v>325</v>
      </c>
      <c r="F240" s="318">
        <v>102</v>
      </c>
      <c r="G240" s="319">
        <v>102</v>
      </c>
    </row>
    <row r="241" spans="1:7" s="219" customFormat="1" ht="24.75" customHeight="1">
      <c r="A241" s="414"/>
      <c r="B241" s="307">
        <v>1000</v>
      </c>
      <c r="C241" s="307"/>
      <c r="D241" s="307"/>
      <c r="E241" s="400" t="s">
        <v>326</v>
      </c>
      <c r="F241" s="354">
        <f>F242</f>
        <v>172.2</v>
      </c>
      <c r="G241" s="393">
        <f>G242</f>
        <v>172.2</v>
      </c>
    </row>
    <row r="242" spans="1:7" s="219" customFormat="1" ht="24.75" customHeight="1">
      <c r="A242" s="411"/>
      <c r="B242" s="356">
        <v>1001</v>
      </c>
      <c r="C242" s="356"/>
      <c r="D242" s="356"/>
      <c r="E242" s="322" t="s">
        <v>327</v>
      </c>
      <c r="F242" s="358">
        <f aca="true" t="shared" si="8" ref="F242:G246">F243</f>
        <v>172.2</v>
      </c>
      <c r="G242" s="338">
        <f t="shared" si="8"/>
        <v>172.2</v>
      </c>
    </row>
    <row r="243" spans="1:7" s="15" customFormat="1" ht="70.5" customHeight="1">
      <c r="A243" s="359"/>
      <c r="B243" s="360"/>
      <c r="C243" s="360" t="s">
        <v>505</v>
      </c>
      <c r="D243" s="360"/>
      <c r="E243" s="334" t="s">
        <v>222</v>
      </c>
      <c r="F243" s="361">
        <f t="shared" si="8"/>
        <v>172.2</v>
      </c>
      <c r="G243" s="343">
        <f t="shared" si="8"/>
        <v>172.2</v>
      </c>
    </row>
    <row r="244" spans="1:7" s="15" customFormat="1" ht="71.25" customHeight="1">
      <c r="A244" s="362"/>
      <c r="B244" s="363"/>
      <c r="C244" s="363" t="s">
        <v>537</v>
      </c>
      <c r="D244" s="363"/>
      <c r="E244" s="364" t="s">
        <v>536</v>
      </c>
      <c r="F244" s="365">
        <f t="shared" si="8"/>
        <v>172.2</v>
      </c>
      <c r="G244" s="346">
        <f t="shared" si="8"/>
        <v>172.2</v>
      </c>
    </row>
    <row r="245" spans="1:7" s="15" customFormat="1" ht="54" customHeight="1">
      <c r="A245" s="366"/>
      <c r="B245" s="368"/>
      <c r="C245" s="368" t="s">
        <v>549</v>
      </c>
      <c r="D245" s="368"/>
      <c r="E245" s="317" t="s">
        <v>235</v>
      </c>
      <c r="F245" s="369">
        <f t="shared" si="8"/>
        <v>172.2</v>
      </c>
      <c r="G245" s="349">
        <f t="shared" si="8"/>
        <v>172.2</v>
      </c>
    </row>
    <row r="246" spans="1:7" s="15" customFormat="1" ht="34.5" customHeight="1">
      <c r="A246" s="366"/>
      <c r="B246" s="368"/>
      <c r="C246" s="368"/>
      <c r="D246" s="316" t="s">
        <v>236</v>
      </c>
      <c r="E246" s="317" t="s">
        <v>328</v>
      </c>
      <c r="F246" s="369">
        <f t="shared" si="8"/>
        <v>172.2</v>
      </c>
      <c r="G246" s="349">
        <f t="shared" si="8"/>
        <v>172.2</v>
      </c>
    </row>
    <row r="247" spans="1:7" s="15" customFormat="1" ht="46.5" customHeight="1">
      <c r="A247" s="311"/>
      <c r="B247" s="316"/>
      <c r="C247" s="316"/>
      <c r="D247" s="316" t="s">
        <v>449</v>
      </c>
      <c r="E247" s="317" t="s">
        <v>456</v>
      </c>
      <c r="F247" s="369">
        <v>172.2</v>
      </c>
      <c r="G247" s="349">
        <v>172.2</v>
      </c>
    </row>
    <row r="248" spans="1:7" s="15" customFormat="1" ht="2.25" customHeight="1" hidden="1">
      <c r="A248" s="311"/>
      <c r="B248" s="316"/>
      <c r="C248" s="316"/>
      <c r="D248" s="316"/>
      <c r="E248" s="317"/>
      <c r="F248" s="318"/>
      <c r="G248" s="319"/>
    </row>
    <row r="249" spans="1:9" s="15" customFormat="1" ht="34.5" customHeight="1">
      <c r="A249" s="311"/>
      <c r="B249" s="316"/>
      <c r="C249" s="316"/>
      <c r="D249" s="316"/>
      <c r="E249" s="313" t="s">
        <v>267</v>
      </c>
      <c r="F249" s="415">
        <f>F60+F147+F156+F174+F188+F219+F241</f>
        <v>6697.299999999999</v>
      </c>
      <c r="G249" s="416">
        <f>G60+G147+G156+G174+G188+G219+G241</f>
        <v>6555.4</v>
      </c>
      <c r="I249" s="220"/>
    </row>
    <row r="250" spans="1:7" s="15" customFormat="1" ht="15.75">
      <c r="A250" s="74"/>
      <c r="B250" s="74"/>
      <c r="C250" s="74"/>
      <c r="D250" s="74"/>
      <c r="E250" s="81"/>
      <c r="F250" s="74"/>
      <c r="G250" s="74"/>
    </row>
    <row r="251" spans="1:7" ht="15.75">
      <c r="A251" s="74"/>
      <c r="B251" s="74"/>
      <c r="C251" s="74"/>
      <c r="D251" s="74"/>
      <c r="E251" s="81"/>
      <c r="F251" s="74"/>
      <c r="G251" s="74"/>
    </row>
    <row r="255" ht="15">
      <c r="F255" s="66"/>
    </row>
  </sheetData>
  <sheetProtection selectLockedCells="1" selectUnlockedCells="1"/>
  <mergeCells count="11">
    <mergeCell ref="G12:G17"/>
    <mergeCell ref="A7:F7"/>
    <mergeCell ref="A8:F8"/>
    <mergeCell ref="A9:F9"/>
    <mergeCell ref="A12:A21"/>
    <mergeCell ref="B12:B21"/>
    <mergeCell ref="C12:C21"/>
    <mergeCell ref="D12:D21"/>
    <mergeCell ref="E12:E21"/>
    <mergeCell ref="F12:F21"/>
    <mergeCell ref="E4:F4"/>
  </mergeCells>
  <printOptions/>
  <pageMargins left="0" right="0" top="0" bottom="0" header="0" footer="0"/>
  <pageSetup fitToHeight="0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D15"/>
  <sheetViews>
    <sheetView zoomScalePageLayoutView="0" workbookViewId="0" topLeftCell="A1">
      <selection activeCell="B1" sqref="B1:C4"/>
    </sheetView>
  </sheetViews>
  <sheetFormatPr defaultColWidth="9.00390625" defaultRowHeight="12.75"/>
  <cols>
    <col min="1" max="1" width="4.75390625" style="0" customWidth="1"/>
    <col min="2" max="2" width="61.75390625" style="0" customWidth="1"/>
    <col min="3" max="3" width="22.125" style="0" customWidth="1"/>
  </cols>
  <sheetData>
    <row r="1" spans="1:4" ht="15.75">
      <c r="A1" s="74"/>
      <c r="B1" s="74"/>
      <c r="C1" s="420" t="s">
        <v>637</v>
      </c>
      <c r="D1" s="74"/>
    </row>
    <row r="2" spans="1:4" ht="15.75">
      <c r="A2" s="74"/>
      <c r="B2" s="74"/>
      <c r="C2" s="420" t="s">
        <v>680</v>
      </c>
      <c r="D2" s="74"/>
    </row>
    <row r="3" spans="1:4" ht="15.75">
      <c r="A3" s="74"/>
      <c r="B3" s="74"/>
      <c r="C3" s="420" t="s">
        <v>2</v>
      </c>
      <c r="D3" s="74"/>
    </row>
    <row r="4" spans="1:4" ht="15.75">
      <c r="A4" s="74"/>
      <c r="B4" s="74"/>
      <c r="C4" s="510" t="s">
        <v>679</v>
      </c>
      <c r="D4" s="471"/>
    </row>
    <row r="5" spans="1:4" ht="15.75">
      <c r="A5" s="74"/>
      <c r="B5" s="74"/>
      <c r="C5" s="74"/>
      <c r="D5" s="74"/>
    </row>
    <row r="6" spans="1:4" ht="15.75">
      <c r="A6" s="74"/>
      <c r="B6" s="74"/>
      <c r="C6" s="74"/>
      <c r="D6" s="74"/>
    </row>
    <row r="7" spans="1:4" ht="33" customHeight="1">
      <c r="A7" s="563" t="s">
        <v>652</v>
      </c>
      <c r="B7" s="563"/>
      <c r="C7" s="563"/>
      <c r="D7" s="74"/>
    </row>
    <row r="8" spans="1:4" ht="16.5" thickBot="1">
      <c r="A8" s="74"/>
      <c r="B8" s="74"/>
      <c r="C8" s="74"/>
      <c r="D8" s="74"/>
    </row>
    <row r="9" spans="1:4" ht="32.25" thickBot="1">
      <c r="A9" s="499" t="s">
        <v>4</v>
      </c>
      <c r="B9" s="500" t="s">
        <v>392</v>
      </c>
      <c r="C9" s="500" t="s">
        <v>632</v>
      </c>
      <c r="D9" s="74"/>
    </row>
    <row r="10" spans="1:4" ht="54.75" customHeight="1" thickBot="1">
      <c r="A10" s="499" t="s">
        <v>8</v>
      </c>
      <c r="B10" s="501" t="s">
        <v>450</v>
      </c>
      <c r="C10" s="140">
        <f>C11+C12+C13+C14</f>
        <v>962.2</v>
      </c>
      <c r="D10" s="74"/>
    </row>
    <row r="11" spans="1:4" ht="120.75" customHeight="1" thickBot="1">
      <c r="A11" s="502" t="s">
        <v>393</v>
      </c>
      <c r="B11" s="503" t="s">
        <v>394</v>
      </c>
      <c r="C11" s="141">
        <v>0</v>
      </c>
      <c r="D11" s="74"/>
    </row>
    <row r="12" spans="1:4" ht="122.25" customHeight="1" thickBot="1">
      <c r="A12" s="502" t="s">
        <v>395</v>
      </c>
      <c r="B12" s="504" t="s">
        <v>396</v>
      </c>
      <c r="C12" s="141">
        <v>0</v>
      </c>
      <c r="D12" s="74"/>
    </row>
    <row r="13" spans="1:4" ht="109.5" customHeight="1" thickBot="1">
      <c r="A13" s="502" t="s">
        <v>397</v>
      </c>
      <c r="B13" s="504" t="s">
        <v>398</v>
      </c>
      <c r="C13" s="141">
        <v>362.2</v>
      </c>
      <c r="D13" s="74"/>
    </row>
    <row r="14" spans="1:4" ht="100.5" customHeight="1" thickBot="1">
      <c r="A14" s="502" t="s">
        <v>399</v>
      </c>
      <c r="B14" s="504" t="s">
        <v>400</v>
      </c>
      <c r="C14" s="140">
        <v>600</v>
      </c>
      <c r="D14" s="74"/>
    </row>
    <row r="15" spans="1:4" ht="15.75">
      <c r="A15" s="74"/>
      <c r="B15" s="74"/>
      <c r="C15" s="107"/>
      <c r="D15" s="74"/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6"/>
  <sheetViews>
    <sheetView zoomScale="80" zoomScaleNormal="80" zoomScalePageLayoutView="0" workbookViewId="0" topLeftCell="A1">
      <selection activeCell="C1" sqref="C1: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1:5" ht="15.75">
      <c r="A1" s="74"/>
      <c r="B1" s="74"/>
      <c r="C1" s="420"/>
      <c r="D1" s="420" t="s">
        <v>401</v>
      </c>
      <c r="E1" s="74"/>
    </row>
    <row r="2" spans="1:5" ht="15.75">
      <c r="A2" s="74"/>
      <c r="B2" s="74"/>
      <c r="C2" s="420"/>
      <c r="D2" s="420" t="s">
        <v>1</v>
      </c>
      <c r="E2" s="74"/>
    </row>
    <row r="3" spans="1:5" ht="15.75">
      <c r="A3" s="74"/>
      <c r="B3" s="74"/>
      <c r="C3" s="420"/>
      <c r="D3" s="420" t="s">
        <v>2</v>
      </c>
      <c r="E3" s="74"/>
    </row>
    <row r="4" spans="1:5" ht="15.75">
      <c r="A4" s="74"/>
      <c r="B4" s="74"/>
      <c r="C4" s="536" t="s">
        <v>679</v>
      </c>
      <c r="D4" s="536"/>
      <c r="E4" s="471"/>
    </row>
    <row r="5" spans="1:5" ht="15.75">
      <c r="A5" s="74"/>
      <c r="B5" s="74"/>
      <c r="C5" s="74"/>
      <c r="D5" s="74"/>
      <c r="E5" s="74"/>
    </row>
    <row r="6" spans="1:5" ht="15.75">
      <c r="A6" s="74"/>
      <c r="B6" s="74"/>
      <c r="C6" s="74"/>
      <c r="D6" s="74"/>
      <c r="E6" s="74"/>
    </row>
    <row r="7" spans="1:5" ht="33" customHeight="1">
      <c r="A7" s="563" t="s">
        <v>630</v>
      </c>
      <c r="B7" s="563"/>
      <c r="C7" s="563"/>
      <c r="D7" s="563"/>
      <c r="E7" s="74"/>
    </row>
    <row r="8" spans="1:5" ht="15.75">
      <c r="A8" s="74"/>
      <c r="B8" s="74"/>
      <c r="C8" s="74"/>
      <c r="D8" s="74"/>
      <c r="E8" s="74"/>
    </row>
    <row r="9" spans="1:5" ht="39" customHeight="1">
      <c r="A9" s="499" t="s">
        <v>4</v>
      </c>
      <c r="B9" s="500" t="s">
        <v>392</v>
      </c>
      <c r="C9" s="500" t="s">
        <v>632</v>
      </c>
      <c r="D9" s="500" t="s">
        <v>632</v>
      </c>
      <c r="E9" s="74"/>
    </row>
    <row r="10" spans="1:5" ht="34.5" customHeight="1">
      <c r="A10" s="499" t="s">
        <v>8</v>
      </c>
      <c r="B10" s="501" t="s">
        <v>450</v>
      </c>
      <c r="C10" s="140">
        <f>C11+C12+C13+C14-169.5</f>
        <v>825.3</v>
      </c>
      <c r="D10" s="140">
        <f>D11+D12+D13+D14</f>
        <v>1034.6</v>
      </c>
      <c r="E10" s="74"/>
    </row>
    <row r="11" spans="1:5" ht="69.75" customHeight="1">
      <c r="A11" s="502" t="s">
        <v>393</v>
      </c>
      <c r="B11" s="503" t="s">
        <v>394</v>
      </c>
      <c r="C11" s="141">
        <v>0</v>
      </c>
      <c r="D11" s="141">
        <v>0</v>
      </c>
      <c r="E11" s="74"/>
    </row>
    <row r="12" spans="1:5" ht="69" customHeight="1">
      <c r="A12" s="502" t="s">
        <v>395</v>
      </c>
      <c r="B12" s="504" t="s">
        <v>396</v>
      </c>
      <c r="C12" s="141">
        <v>0</v>
      </c>
      <c r="D12" s="141">
        <v>0</v>
      </c>
      <c r="E12" s="74"/>
    </row>
    <row r="13" spans="1:5" ht="57" customHeight="1">
      <c r="A13" s="502" t="s">
        <v>397</v>
      </c>
      <c r="B13" s="504" t="s">
        <v>398</v>
      </c>
      <c r="C13" s="141">
        <v>334.8</v>
      </c>
      <c r="D13" s="141">
        <v>334.6</v>
      </c>
      <c r="E13" s="74"/>
    </row>
    <row r="14" spans="1:5" ht="54.75" customHeight="1">
      <c r="A14" s="502" t="s">
        <v>399</v>
      </c>
      <c r="B14" s="504" t="s">
        <v>400</v>
      </c>
      <c r="C14" s="140">
        <v>660</v>
      </c>
      <c r="D14" s="142">
        <v>700</v>
      </c>
      <c r="E14" s="74"/>
    </row>
    <row r="15" spans="1:5" ht="15.75">
      <c r="A15" s="74"/>
      <c r="B15" s="74"/>
      <c r="C15" s="107"/>
      <c r="D15" s="470"/>
      <c r="E15" s="74"/>
    </row>
    <row r="16" spans="1:5" ht="15.75">
      <c r="A16" s="74"/>
      <c r="B16" s="74"/>
      <c r="C16" s="74"/>
      <c r="D16" s="74"/>
      <c r="E16" s="74"/>
    </row>
  </sheetData>
  <sheetProtection selectLockedCells="1" selectUnlockedCells="1"/>
  <mergeCells count="2">
    <mergeCell ref="A7:D7"/>
    <mergeCell ref="C4:D4"/>
  </mergeCells>
  <printOptions/>
  <pageMargins left="0" right="0" top="0" bottom="0" header="0" footer="0"/>
  <pageSetup fitToHeight="0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8.625" style="67" customWidth="1"/>
    <col min="2" max="2" width="52.75390625" style="67" customWidth="1"/>
    <col min="3" max="3" width="0" style="89" hidden="1" customWidth="1"/>
    <col min="4" max="4" width="27.625" style="89" customWidth="1"/>
  </cols>
  <sheetData>
    <row r="1" spans="4:5" ht="15">
      <c r="D1" s="2" t="s">
        <v>388</v>
      </c>
      <c r="E1" s="54"/>
    </row>
    <row r="2" spans="4:5" ht="15">
      <c r="D2" s="2" t="s">
        <v>681</v>
      </c>
      <c r="E2" s="54"/>
    </row>
    <row r="3" spans="4:5" ht="15">
      <c r="D3" s="2" t="s">
        <v>2</v>
      </c>
      <c r="E3" s="54"/>
    </row>
    <row r="4" spans="4:5" ht="15">
      <c r="D4" s="565" t="s">
        <v>682</v>
      </c>
      <c r="E4" s="565"/>
    </row>
    <row r="5" spans="4:5" ht="15">
      <c r="D5" s="14"/>
      <c r="E5" s="54"/>
    </row>
    <row r="7" spans="1:4" ht="15">
      <c r="A7" s="565"/>
      <c r="B7" s="565"/>
      <c r="C7" s="565"/>
      <c r="D7" s="565"/>
    </row>
    <row r="8" spans="1:4" ht="13.5" customHeight="1">
      <c r="A8" s="566" t="s">
        <v>631</v>
      </c>
      <c r="B8" s="566"/>
      <c r="C8" s="566"/>
      <c r="D8" s="566"/>
    </row>
    <row r="9" spans="1:4" ht="43.5" customHeight="1">
      <c r="A9" s="566"/>
      <c r="B9" s="566"/>
      <c r="C9" s="566"/>
      <c r="D9" s="566"/>
    </row>
    <row r="11" spans="1:4" ht="13.5" customHeight="1">
      <c r="A11" s="97" t="s">
        <v>4</v>
      </c>
      <c r="B11" s="97" t="s">
        <v>379</v>
      </c>
      <c r="C11" s="567" t="s">
        <v>389</v>
      </c>
      <c r="D11" s="567"/>
    </row>
    <row r="12" spans="1:4" ht="52.5" customHeight="1">
      <c r="A12" s="17">
        <v>1</v>
      </c>
      <c r="B12" s="64" t="s">
        <v>244</v>
      </c>
      <c r="C12" s="568">
        <v>73.3</v>
      </c>
      <c r="D12" s="568"/>
    </row>
    <row r="13" spans="1:4" ht="60">
      <c r="A13" s="17">
        <v>2</v>
      </c>
      <c r="B13" s="64" t="s">
        <v>245</v>
      </c>
      <c r="C13" s="98"/>
      <c r="D13" s="99">
        <v>99.3</v>
      </c>
    </row>
    <row r="14" spans="1:4" ht="43.5" customHeight="1">
      <c r="A14" s="17">
        <v>3</v>
      </c>
      <c r="B14" s="65" t="s">
        <v>218</v>
      </c>
      <c r="C14" s="569">
        <v>0</v>
      </c>
      <c r="D14" s="569"/>
    </row>
    <row r="15" spans="1:4" ht="75" customHeight="1">
      <c r="A15" s="17">
        <v>4</v>
      </c>
      <c r="B15" s="65" t="s">
        <v>562</v>
      </c>
      <c r="C15" s="100"/>
      <c r="D15" s="101">
        <v>0</v>
      </c>
    </row>
    <row r="16" spans="1:4" ht="0.75" customHeight="1">
      <c r="A16" s="17"/>
      <c r="B16" s="65"/>
      <c r="C16" s="100"/>
      <c r="D16" s="101"/>
    </row>
    <row r="17" spans="1:4" ht="73.5" customHeight="1">
      <c r="A17" s="17">
        <v>4</v>
      </c>
      <c r="B17" s="102" t="s">
        <v>266</v>
      </c>
      <c r="C17" s="100"/>
      <c r="D17" s="101">
        <v>0</v>
      </c>
    </row>
    <row r="18" spans="1:4" ht="60" hidden="1">
      <c r="A18" s="17">
        <v>6</v>
      </c>
      <c r="B18" s="103" t="s">
        <v>391</v>
      </c>
      <c r="C18" s="100"/>
      <c r="D18" s="101">
        <v>0</v>
      </c>
    </row>
    <row r="19" spans="1:4" ht="15" hidden="1">
      <c r="A19" s="17"/>
      <c r="B19" s="65"/>
      <c r="C19" s="100"/>
      <c r="D19" s="101"/>
    </row>
    <row r="20" spans="1:4" s="42" customFormat="1" ht="14.25">
      <c r="A20" s="104"/>
      <c r="B20" s="105" t="s">
        <v>7</v>
      </c>
      <c r="C20" s="564">
        <f>SUM(C12:D18)</f>
        <v>172.6</v>
      </c>
      <c r="D20" s="564"/>
    </row>
    <row r="21" spans="1:4" ht="12.75">
      <c r="A21" s="71"/>
      <c r="B21" s="71"/>
      <c r="C21" s="106"/>
      <c r="D21" s="106"/>
    </row>
    <row r="22" spans="1:4" ht="12.75">
      <c r="A22" s="71"/>
      <c r="B22" s="71"/>
      <c r="C22" s="106"/>
      <c r="D22" s="106"/>
    </row>
    <row r="23" spans="1:4" ht="40.5" customHeight="1">
      <c r="A23" s="71"/>
      <c r="B23" s="71"/>
      <c r="C23" s="106"/>
      <c r="D23" s="106"/>
    </row>
    <row r="24" spans="1:4" ht="12.75">
      <c r="A24" s="71"/>
      <c r="B24" s="71"/>
      <c r="C24" s="72"/>
      <c r="D24" s="72"/>
    </row>
    <row r="25" spans="1:4" ht="12.75">
      <c r="A25" s="71"/>
      <c r="B25" s="71"/>
      <c r="C25" s="72"/>
      <c r="D25" s="72"/>
    </row>
    <row r="26" spans="1:4" ht="12.75">
      <c r="A26" s="71"/>
      <c r="B26" s="71"/>
      <c r="C26" s="72"/>
      <c r="D26" s="72"/>
    </row>
    <row r="27" spans="1:4" ht="12.75">
      <c r="A27" s="71"/>
      <c r="B27" s="71"/>
      <c r="C27" s="72"/>
      <c r="D27" s="72"/>
    </row>
    <row r="28" spans="1:4" ht="12.75">
      <c r="A28" s="71"/>
      <c r="B28" s="71"/>
      <c r="C28" s="72"/>
      <c r="D28" s="72"/>
    </row>
    <row r="29" spans="1:4" ht="12.75">
      <c r="A29" s="71"/>
      <c r="B29" s="71"/>
      <c r="C29" s="72"/>
      <c r="D29" s="72"/>
    </row>
    <row r="30" spans="1:4" ht="12.75">
      <c r="A30" s="71"/>
      <c r="B30" s="71"/>
      <c r="C30" s="72"/>
      <c r="D30" s="72"/>
    </row>
    <row r="31" spans="1:4" ht="12.75">
      <c r="A31" s="71"/>
      <c r="B31" s="71"/>
      <c r="C31" s="72"/>
      <c r="D31" s="72"/>
    </row>
    <row r="32" spans="1:4" ht="12.75">
      <c r="A32" s="71"/>
      <c r="B32" s="71"/>
      <c r="C32" s="72"/>
      <c r="D32" s="72"/>
    </row>
    <row r="33" spans="1:4" ht="12.75">
      <c r="A33" s="71"/>
      <c r="B33" s="71"/>
      <c r="C33" s="72"/>
      <c r="D33" s="72"/>
    </row>
    <row r="34" spans="1:4" ht="12.75">
      <c r="A34" s="71"/>
      <c r="B34" s="71"/>
      <c r="C34" s="72"/>
      <c r="D34" s="72"/>
    </row>
    <row r="35" spans="1:4" ht="12.75">
      <c r="A35" s="71"/>
      <c r="B35" s="71"/>
      <c r="C35" s="72"/>
      <c r="D35" s="72"/>
    </row>
    <row r="36" spans="1:4" ht="12.75">
      <c r="A36" s="71"/>
      <c r="B36" s="71"/>
      <c r="C36" s="72"/>
      <c r="D36" s="72"/>
    </row>
    <row r="37" spans="1:4" ht="12.75">
      <c r="A37" s="71"/>
      <c r="B37" s="71"/>
      <c r="C37" s="72"/>
      <c r="D37" s="72"/>
    </row>
    <row r="38" spans="1:4" ht="12.75">
      <c r="A38" s="71"/>
      <c r="B38" s="71"/>
      <c r="C38" s="72"/>
      <c r="D38" s="72"/>
    </row>
    <row r="39" spans="1:4" ht="12.75">
      <c r="A39" s="71"/>
      <c r="B39" s="71"/>
      <c r="C39" s="72"/>
      <c r="D39" s="72"/>
    </row>
    <row r="40" spans="1:4" ht="12.75">
      <c r="A40" s="71"/>
      <c r="B40" s="71"/>
      <c r="C40" s="72"/>
      <c r="D40" s="72"/>
    </row>
    <row r="41" spans="1:4" ht="12.75">
      <c r="A41" s="71"/>
      <c r="B41" s="71"/>
      <c r="C41" s="72"/>
      <c r="D41" s="72"/>
    </row>
    <row r="42" spans="1:4" ht="12.75">
      <c r="A42" s="71"/>
      <c r="B42" s="71"/>
      <c r="C42" s="72"/>
      <c r="D42" s="72"/>
    </row>
    <row r="43" spans="1:4" ht="12.75">
      <c r="A43" s="71"/>
      <c r="B43" s="71"/>
      <c r="C43" s="72"/>
      <c r="D43" s="72"/>
    </row>
    <row r="44" spans="1:4" ht="12.75">
      <c r="A44" s="71"/>
      <c r="B44" s="71"/>
      <c r="C44" s="72"/>
      <c r="D44" s="72"/>
    </row>
    <row r="45" spans="1:4" ht="12.75">
      <c r="A45" s="71"/>
      <c r="B45" s="71"/>
      <c r="C45" s="72"/>
      <c r="D45" s="72"/>
    </row>
    <row r="46" spans="1:4" ht="12.75">
      <c r="A46" s="71"/>
      <c r="B46" s="71"/>
      <c r="C46" s="72"/>
      <c r="D46" s="72"/>
    </row>
    <row r="47" spans="1:4" ht="12.75">
      <c r="A47" s="71"/>
      <c r="B47" s="71"/>
      <c r="C47" s="72"/>
      <c r="D47" s="72"/>
    </row>
    <row r="48" spans="1:4" ht="12.75">
      <c r="A48" s="71"/>
      <c r="B48" s="71"/>
      <c r="C48" s="72"/>
      <c r="D48" s="72"/>
    </row>
    <row r="49" spans="1:4" ht="12.75">
      <c r="A49" s="71"/>
      <c r="B49" s="71"/>
      <c r="C49" s="72"/>
      <c r="D49" s="72"/>
    </row>
    <row r="50" spans="1:4" ht="12.75">
      <c r="A50" s="71"/>
      <c r="B50" s="71"/>
      <c r="C50" s="72"/>
      <c r="D50" s="72"/>
    </row>
    <row r="51" spans="1:4" ht="12.75">
      <c r="A51" s="71"/>
      <c r="B51" s="71"/>
      <c r="C51" s="72"/>
      <c r="D51" s="72"/>
    </row>
    <row r="52" spans="1:4" ht="12.75">
      <c r="A52" s="71"/>
      <c r="B52" s="71"/>
      <c r="C52" s="72"/>
      <c r="D52" s="72"/>
    </row>
    <row r="53" spans="1:4" ht="12.75">
      <c r="A53" s="71"/>
      <c r="B53" s="71"/>
      <c r="C53" s="72"/>
      <c r="D53" s="72"/>
    </row>
    <row r="54" spans="1:4" ht="12.75">
      <c r="A54" s="71"/>
      <c r="B54" s="71"/>
      <c r="C54" s="72"/>
      <c r="D54" s="72"/>
    </row>
    <row r="55" spans="1:4" ht="12.75">
      <c r="A55" s="71"/>
      <c r="B55" s="71"/>
      <c r="C55" s="72"/>
      <c r="D55" s="72"/>
    </row>
    <row r="56" spans="1:4" ht="12.75">
      <c r="A56" s="71"/>
      <c r="B56" s="71"/>
      <c r="C56" s="72"/>
      <c r="D56" s="72"/>
    </row>
    <row r="57" spans="1:4" ht="12.75">
      <c r="A57" s="71"/>
      <c r="B57" s="71"/>
      <c r="C57" s="72"/>
      <c r="D57" s="72"/>
    </row>
    <row r="58" spans="1:4" ht="12.75">
      <c r="A58" s="71"/>
      <c r="B58" s="71"/>
      <c r="C58" s="72"/>
      <c r="D58" s="72"/>
    </row>
    <row r="59" spans="1:4" ht="12.75">
      <c r="A59" s="71"/>
      <c r="B59" s="71"/>
      <c r="C59" s="72"/>
      <c r="D59" s="72"/>
    </row>
    <row r="60" spans="1:4" ht="12.75">
      <c r="A60" s="71"/>
      <c r="B60" s="71"/>
      <c r="C60" s="72"/>
      <c r="D60" s="72"/>
    </row>
    <row r="61" spans="1:4" ht="12.75">
      <c r="A61" s="71"/>
      <c r="B61" s="71"/>
      <c r="C61" s="72"/>
      <c r="D61" s="72"/>
    </row>
    <row r="62" spans="1:4" ht="12.75">
      <c r="A62" s="71"/>
      <c r="B62" s="71"/>
      <c r="C62" s="72"/>
      <c r="D62" s="72"/>
    </row>
    <row r="63" spans="1:4" ht="12.75">
      <c r="A63" s="71"/>
      <c r="B63" s="71"/>
      <c r="C63" s="72"/>
      <c r="D63" s="72"/>
    </row>
    <row r="64" spans="1:4" ht="12.75">
      <c r="A64" s="71"/>
      <c r="B64" s="71"/>
      <c r="C64" s="72"/>
      <c r="D64" s="72"/>
    </row>
    <row r="65" spans="1:4" ht="12.75">
      <c r="A65" s="71"/>
      <c r="B65" s="71"/>
      <c r="C65" s="72"/>
      <c r="D65" s="72"/>
    </row>
    <row r="66" spans="1:4" ht="12.75">
      <c r="A66" s="71"/>
      <c r="B66" s="71"/>
      <c r="C66" s="72"/>
      <c r="D66" s="72"/>
    </row>
    <row r="67" spans="1:4" ht="12.75">
      <c r="A67" s="71"/>
      <c r="B67" s="71"/>
      <c r="C67" s="72"/>
      <c r="D67" s="72"/>
    </row>
    <row r="68" spans="1:4" ht="12.75">
      <c r="A68" s="71"/>
      <c r="B68" s="71"/>
      <c r="C68" s="72"/>
      <c r="D68" s="72"/>
    </row>
    <row r="69" spans="1:4" ht="12.75">
      <c r="A69" s="71"/>
      <c r="B69" s="71"/>
      <c r="C69" s="72"/>
      <c r="D69" s="72"/>
    </row>
    <row r="70" spans="1:4" ht="12.75">
      <c r="A70" s="71"/>
      <c r="B70" s="71"/>
      <c r="C70" s="72"/>
      <c r="D70" s="72"/>
    </row>
    <row r="71" spans="1:4" ht="12.75">
      <c r="A71" s="71"/>
      <c r="B71" s="71"/>
      <c r="C71" s="72"/>
      <c r="D71" s="72"/>
    </row>
    <row r="72" spans="1:4" ht="12.75">
      <c r="A72" s="71"/>
      <c r="B72" s="71"/>
      <c r="C72" s="72"/>
      <c r="D72" s="72"/>
    </row>
    <row r="73" spans="1:4" ht="12.75">
      <c r="A73" s="71"/>
      <c r="B73" s="71"/>
      <c r="C73" s="72"/>
      <c r="D73" s="72"/>
    </row>
    <row r="74" spans="1:4" ht="12.75">
      <c r="A74" s="71"/>
      <c r="B74" s="71"/>
      <c r="C74" s="72"/>
      <c r="D74" s="72"/>
    </row>
    <row r="75" spans="1:4" ht="12.75">
      <c r="A75" s="71"/>
      <c r="B75" s="71"/>
      <c r="C75" s="72"/>
      <c r="D75" s="72"/>
    </row>
    <row r="76" spans="1:4" ht="12.75">
      <c r="A76" s="71"/>
      <c r="B76" s="71"/>
      <c r="C76" s="72"/>
      <c r="D76" s="72"/>
    </row>
    <row r="77" spans="1:4" ht="12.75">
      <c r="A77" s="71"/>
      <c r="B77" s="71"/>
      <c r="C77" s="72"/>
      <c r="D77" s="72"/>
    </row>
    <row r="78" spans="1:4" ht="12.75">
      <c r="A78" s="71"/>
      <c r="B78" s="71"/>
      <c r="C78" s="72"/>
      <c r="D78" s="72"/>
    </row>
    <row r="79" spans="1:4" ht="12.75">
      <c r="A79" s="71"/>
      <c r="B79" s="71"/>
      <c r="C79" s="72"/>
      <c r="D79" s="72"/>
    </row>
    <row r="80" spans="1:4" ht="12.75">
      <c r="A80" s="71"/>
      <c r="B80" s="71"/>
      <c r="C80" s="72"/>
      <c r="D80" s="72"/>
    </row>
    <row r="81" spans="1:4" ht="12.75">
      <c r="A81" s="71"/>
      <c r="B81" s="71"/>
      <c r="C81" s="72"/>
      <c r="D81" s="72"/>
    </row>
    <row r="82" spans="1:4" ht="12.75">
      <c r="A82" s="71"/>
      <c r="B82" s="71"/>
      <c r="C82" s="72"/>
      <c r="D82" s="72"/>
    </row>
    <row r="83" spans="1:4" ht="12.75">
      <c r="A83" s="71"/>
      <c r="B83" s="71"/>
      <c r="C83" s="72"/>
      <c r="D83" s="72"/>
    </row>
    <row r="84" spans="1:4" ht="12.75">
      <c r="A84" s="71"/>
      <c r="B84" s="71"/>
      <c r="C84" s="72"/>
      <c r="D84" s="72"/>
    </row>
    <row r="85" spans="1:4" ht="12.75">
      <c r="A85" s="71"/>
      <c r="B85" s="71"/>
      <c r="C85" s="72"/>
      <c r="D85" s="72"/>
    </row>
    <row r="86" spans="1:4" ht="12.75">
      <c r="A86" s="71"/>
      <c r="B86" s="71"/>
      <c r="C86" s="72"/>
      <c r="D86" s="72"/>
    </row>
    <row r="87" spans="1:4" ht="12.75">
      <c r="A87" s="71"/>
      <c r="B87" s="71"/>
      <c r="C87" s="72"/>
      <c r="D87" s="72"/>
    </row>
    <row r="88" spans="1:4" ht="12.75">
      <c r="A88" s="71"/>
      <c r="B88" s="71"/>
      <c r="C88" s="72"/>
      <c r="D88" s="72"/>
    </row>
    <row r="89" spans="1:4" ht="12.75">
      <c r="A89" s="71"/>
      <c r="B89" s="71"/>
      <c r="C89" s="72"/>
      <c r="D89" s="72"/>
    </row>
    <row r="90" spans="1:4" ht="12.75">
      <c r="A90" s="71"/>
      <c r="B90" s="71"/>
      <c r="C90" s="72"/>
      <c r="D90" s="72"/>
    </row>
    <row r="91" spans="1:4" ht="12.75">
      <c r="A91" s="71"/>
      <c r="B91" s="71"/>
      <c r="C91" s="72"/>
      <c r="D91" s="72"/>
    </row>
    <row r="92" spans="1:4" ht="12.75">
      <c r="A92" s="71"/>
      <c r="B92" s="71"/>
      <c r="C92" s="72"/>
      <c r="D92" s="72"/>
    </row>
    <row r="93" spans="1:4" ht="12.75">
      <c r="A93" s="71"/>
      <c r="B93" s="71"/>
      <c r="C93" s="72"/>
      <c r="D93" s="72"/>
    </row>
    <row r="94" spans="1:4" ht="12.75">
      <c r="A94" s="71"/>
      <c r="B94" s="71"/>
      <c r="C94" s="72"/>
      <c r="D94" s="72"/>
    </row>
    <row r="95" spans="1:4" ht="12.75">
      <c r="A95" s="71"/>
      <c r="B95" s="71"/>
      <c r="C95" s="72"/>
      <c r="D95" s="72"/>
    </row>
    <row r="96" spans="3:4" ht="12.75">
      <c r="C96" s="68"/>
      <c r="D96" s="68"/>
    </row>
    <row r="97" spans="3:4" ht="12.75">
      <c r="C97" s="68"/>
      <c r="D97" s="68"/>
    </row>
    <row r="98" spans="3:4" ht="12.75">
      <c r="C98" s="68"/>
      <c r="D98" s="68"/>
    </row>
    <row r="99" spans="3:4" ht="12.75">
      <c r="C99" s="68"/>
      <c r="D99" s="68"/>
    </row>
    <row r="100" spans="3:4" ht="12.75">
      <c r="C100" s="68"/>
      <c r="D100" s="68"/>
    </row>
    <row r="101" spans="3:4" ht="12.75">
      <c r="C101" s="68"/>
      <c r="D101" s="68"/>
    </row>
    <row r="102" spans="3:4" ht="12.75">
      <c r="C102" s="68"/>
      <c r="D102" s="68"/>
    </row>
    <row r="103" spans="3:4" ht="12.75">
      <c r="C103" s="68"/>
      <c r="D103" s="68"/>
    </row>
    <row r="104" spans="3:4" ht="12.75">
      <c r="C104" s="68"/>
      <c r="D104" s="68"/>
    </row>
    <row r="105" spans="3:4" ht="12.75">
      <c r="C105" s="68"/>
      <c r="D105" s="68"/>
    </row>
    <row r="106" spans="3:4" ht="12.75">
      <c r="C106" s="68"/>
      <c r="D106" s="68"/>
    </row>
    <row r="107" spans="3:4" ht="12.75">
      <c r="C107" s="68"/>
      <c r="D107" s="68"/>
    </row>
    <row r="108" spans="3:4" ht="12.75">
      <c r="C108" s="68"/>
      <c r="D108" s="68"/>
    </row>
    <row r="109" spans="3:4" ht="12.75">
      <c r="C109" s="68"/>
      <c r="D109" s="68"/>
    </row>
    <row r="110" spans="3:4" ht="12.75">
      <c r="C110" s="68"/>
      <c r="D110" s="68"/>
    </row>
    <row r="111" spans="3:4" ht="12.75">
      <c r="C111" s="68"/>
      <c r="D111" s="68"/>
    </row>
    <row r="112" spans="3:4" ht="12.75">
      <c r="C112" s="68"/>
      <c r="D112" s="68"/>
    </row>
    <row r="113" spans="3:4" ht="12.75">
      <c r="C113" s="68"/>
      <c r="D113" s="68"/>
    </row>
    <row r="114" spans="3:4" ht="12.75">
      <c r="C114" s="68"/>
      <c r="D114" s="68"/>
    </row>
    <row r="115" spans="3:4" ht="12.75">
      <c r="C115" s="68"/>
      <c r="D115" s="68"/>
    </row>
    <row r="116" spans="3:4" ht="12.75">
      <c r="C116" s="68"/>
      <c r="D116" s="68"/>
    </row>
    <row r="117" spans="3:4" ht="12.75">
      <c r="C117" s="68"/>
      <c r="D117" s="68"/>
    </row>
    <row r="118" spans="3:4" ht="12.75">
      <c r="C118" s="68"/>
      <c r="D118" s="68"/>
    </row>
  </sheetData>
  <sheetProtection selectLockedCells="1" selectUnlockedCells="1"/>
  <mergeCells count="7">
    <mergeCell ref="C20:D20"/>
    <mergeCell ref="D4:E4"/>
    <mergeCell ref="A7:D7"/>
    <mergeCell ref="A8:D9"/>
    <mergeCell ref="C11:D11"/>
    <mergeCell ref="C12:D12"/>
    <mergeCell ref="C14:D14"/>
  </mergeCells>
  <printOptions/>
  <pageMargins left="0" right="0" top="0" bottom="0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zoomScalePageLayoutView="0" workbookViewId="0" topLeftCell="A4">
      <selection activeCell="D1" sqref="D1:E5"/>
    </sheetView>
  </sheetViews>
  <sheetFormatPr defaultColWidth="9.00390625" defaultRowHeight="12.75"/>
  <cols>
    <col min="1" max="1" width="8.625" style="13" customWidth="1"/>
    <col min="2" max="2" width="52.75390625" style="13" customWidth="1"/>
    <col min="3" max="3" width="0" style="14" hidden="1" customWidth="1"/>
    <col min="4" max="5" width="27.625" style="14" customWidth="1"/>
  </cols>
  <sheetData>
    <row r="1" spans="4:6" ht="15">
      <c r="D1" s="2"/>
      <c r="E1" s="2" t="s">
        <v>651</v>
      </c>
      <c r="F1" s="213"/>
    </row>
    <row r="2" spans="4:6" ht="15">
      <c r="D2" s="2"/>
      <c r="E2" s="2" t="s">
        <v>1</v>
      </c>
      <c r="F2" s="213"/>
    </row>
    <row r="3" spans="4:6" ht="15">
      <c r="D3" s="2"/>
      <c r="E3" s="2" t="s">
        <v>2</v>
      </c>
      <c r="F3" s="213"/>
    </row>
    <row r="4" spans="4:6" ht="15">
      <c r="D4" s="2"/>
      <c r="E4" s="513" t="s">
        <v>677</v>
      </c>
      <c r="F4" s="214"/>
    </row>
    <row r="7" spans="1:4" ht="15">
      <c r="A7" s="565"/>
      <c r="B7" s="565"/>
      <c r="C7" s="565"/>
      <c r="D7" s="565"/>
    </row>
    <row r="8" spans="1:5" ht="12.75" customHeight="1">
      <c r="A8" s="566" t="s">
        <v>633</v>
      </c>
      <c r="B8" s="566"/>
      <c r="C8" s="566"/>
      <c r="D8" s="566"/>
      <c r="E8" s="566"/>
    </row>
    <row r="9" spans="1:5" ht="30" customHeight="1">
      <c r="A9" s="566"/>
      <c r="B9" s="566"/>
      <c r="C9" s="566"/>
      <c r="D9" s="566"/>
      <c r="E9" s="566"/>
    </row>
    <row r="10" spans="1:5" ht="15" customHeight="1">
      <c r="A10" s="570"/>
      <c r="B10" s="570"/>
      <c r="C10" s="570"/>
      <c r="D10" s="570"/>
      <c r="E10" s="570"/>
    </row>
    <row r="13" spans="1:5" ht="14.25" customHeight="1">
      <c r="A13" s="16" t="s">
        <v>4</v>
      </c>
      <c r="B13" s="16" t="s">
        <v>379</v>
      </c>
      <c r="C13" s="571" t="s">
        <v>575</v>
      </c>
      <c r="D13" s="571"/>
      <c r="E13" s="94" t="s">
        <v>629</v>
      </c>
    </row>
    <row r="14" spans="1:5" ht="45">
      <c r="A14" s="17">
        <v>1</v>
      </c>
      <c r="B14" s="64" t="s">
        <v>244</v>
      </c>
      <c r="C14" s="568">
        <v>0</v>
      </c>
      <c r="D14" s="568"/>
      <c r="E14" s="20">
        <v>0</v>
      </c>
    </row>
    <row r="15" spans="1:5" ht="60">
      <c r="A15" s="17">
        <v>2</v>
      </c>
      <c r="B15" s="64" t="s">
        <v>245</v>
      </c>
      <c r="C15" s="98"/>
      <c r="D15" s="99">
        <v>99.3</v>
      </c>
      <c r="E15" s="108">
        <v>0</v>
      </c>
    </row>
    <row r="16" spans="1:5" ht="66.75" customHeight="1">
      <c r="A16" s="17">
        <v>3</v>
      </c>
      <c r="B16" s="65" t="s">
        <v>562</v>
      </c>
      <c r="C16" s="569">
        <v>0</v>
      </c>
      <c r="D16" s="569"/>
      <c r="E16" s="20">
        <v>0</v>
      </c>
    </row>
    <row r="17" spans="1:5" ht="45" hidden="1">
      <c r="A17" s="17">
        <v>4</v>
      </c>
      <c r="B17" s="65" t="s">
        <v>390</v>
      </c>
      <c r="C17" s="100"/>
      <c r="D17" s="101">
        <v>0</v>
      </c>
      <c r="E17" s="20">
        <v>0</v>
      </c>
    </row>
    <row r="18" spans="1:5" ht="75">
      <c r="A18" s="17">
        <v>4</v>
      </c>
      <c r="B18" s="102" t="s">
        <v>266</v>
      </c>
      <c r="C18" s="100"/>
      <c r="D18" s="101">
        <v>0</v>
      </c>
      <c r="E18" s="20">
        <v>0</v>
      </c>
    </row>
    <row r="19" spans="1:5" ht="60" hidden="1">
      <c r="A19" s="109">
        <v>6</v>
      </c>
      <c r="B19" s="102" t="s">
        <v>391</v>
      </c>
      <c r="C19" s="100"/>
      <c r="D19" s="101">
        <v>0</v>
      </c>
      <c r="E19" s="20">
        <v>0</v>
      </c>
    </row>
    <row r="20" spans="1:5" s="42" customFormat="1" ht="14.25">
      <c r="A20" s="110"/>
      <c r="B20" s="105" t="s">
        <v>7</v>
      </c>
      <c r="C20" s="564">
        <f>SUM(C14:D18)</f>
        <v>99.3</v>
      </c>
      <c r="D20" s="564"/>
      <c r="E20" s="111">
        <f>SUM(E14:E19)</f>
        <v>0</v>
      </c>
    </row>
    <row r="21" spans="1:5" ht="15">
      <c r="A21" s="22"/>
      <c r="B21" s="22"/>
      <c r="C21" s="23"/>
      <c r="D21" s="23"/>
      <c r="E21" s="23"/>
    </row>
    <row r="22" spans="1:5" ht="15">
      <c r="A22" s="22"/>
      <c r="B22" s="22"/>
      <c r="C22" s="23"/>
      <c r="D22" s="23"/>
      <c r="E22" s="23"/>
    </row>
    <row r="23" spans="1:5" ht="15">
      <c r="A23" s="22"/>
      <c r="B23" s="22"/>
      <c r="C23" s="23"/>
      <c r="D23" s="23"/>
      <c r="E23" s="23"/>
    </row>
    <row r="24" spans="1:5" ht="15">
      <c r="A24" s="22"/>
      <c r="B24" s="22"/>
      <c r="C24" s="24"/>
      <c r="D24" s="24"/>
      <c r="E24" s="24"/>
    </row>
    <row r="25" spans="1:5" ht="15">
      <c r="A25" s="22"/>
      <c r="B25" s="22"/>
      <c r="C25" s="24"/>
      <c r="D25" s="24"/>
      <c r="E25" s="24"/>
    </row>
    <row r="26" spans="1:5" ht="15">
      <c r="A26" s="22"/>
      <c r="B26" s="22"/>
      <c r="C26" s="24"/>
      <c r="D26" s="24"/>
      <c r="E26" s="24"/>
    </row>
    <row r="27" spans="1:5" ht="15">
      <c r="A27" s="22"/>
      <c r="B27" s="22"/>
      <c r="C27" s="24"/>
      <c r="D27" s="24"/>
      <c r="E27" s="24"/>
    </row>
    <row r="28" spans="1:5" ht="15">
      <c r="A28" s="22"/>
      <c r="B28" s="22"/>
      <c r="C28" s="24"/>
      <c r="D28" s="24"/>
      <c r="E28" s="24"/>
    </row>
    <row r="29" spans="1:5" ht="15">
      <c r="A29" s="22"/>
      <c r="B29" s="22"/>
      <c r="C29" s="24"/>
      <c r="D29" s="24"/>
      <c r="E29" s="24"/>
    </row>
    <row r="30" spans="1:5" ht="15">
      <c r="A30" s="22"/>
      <c r="B30" s="22"/>
      <c r="C30" s="24"/>
      <c r="D30" s="24"/>
      <c r="E30" s="24"/>
    </row>
    <row r="31" spans="1:5" ht="15">
      <c r="A31" s="22"/>
      <c r="B31" s="22"/>
      <c r="C31" s="24"/>
      <c r="D31" s="24"/>
      <c r="E31" s="24"/>
    </row>
    <row r="32" spans="1:5" ht="15">
      <c r="A32" s="22"/>
      <c r="B32" s="22"/>
      <c r="C32" s="24"/>
      <c r="D32" s="24"/>
      <c r="E32" s="24"/>
    </row>
    <row r="33" spans="1:5" ht="15">
      <c r="A33" s="22"/>
      <c r="B33" s="22"/>
      <c r="C33" s="24"/>
      <c r="D33" s="24"/>
      <c r="E33" s="24"/>
    </row>
    <row r="34" spans="1:5" ht="15">
      <c r="A34" s="22"/>
      <c r="B34" s="22"/>
      <c r="C34" s="24"/>
      <c r="D34" s="24"/>
      <c r="E34" s="24"/>
    </row>
    <row r="35" spans="1:5" ht="15">
      <c r="A35" s="22"/>
      <c r="B35" s="22"/>
      <c r="C35" s="24"/>
      <c r="D35" s="24"/>
      <c r="E35" s="24"/>
    </row>
    <row r="36" spans="1:5" ht="15">
      <c r="A36" s="22"/>
      <c r="B36" s="22"/>
      <c r="C36" s="24"/>
      <c r="D36" s="24"/>
      <c r="E36" s="24"/>
    </row>
    <row r="37" spans="1:5" ht="15">
      <c r="A37" s="22"/>
      <c r="B37" s="22"/>
      <c r="C37" s="24"/>
      <c r="D37" s="24"/>
      <c r="E37" s="24"/>
    </row>
    <row r="38" spans="1:5" ht="15">
      <c r="A38" s="22"/>
      <c r="B38" s="22"/>
      <c r="C38" s="24"/>
      <c r="D38" s="24"/>
      <c r="E38" s="24"/>
    </row>
    <row r="39" spans="1:5" ht="15">
      <c r="A39" s="22"/>
      <c r="B39" s="22"/>
      <c r="C39" s="24"/>
      <c r="D39" s="24"/>
      <c r="E39" s="24"/>
    </row>
    <row r="40" spans="1:5" ht="15">
      <c r="A40" s="22"/>
      <c r="B40" s="22"/>
      <c r="C40" s="24"/>
      <c r="D40" s="24"/>
      <c r="E40" s="24"/>
    </row>
    <row r="41" spans="1:5" ht="15">
      <c r="A41" s="22"/>
      <c r="B41" s="22"/>
      <c r="C41" s="24"/>
      <c r="D41" s="24"/>
      <c r="E41" s="24"/>
    </row>
    <row r="42" spans="1:5" ht="15">
      <c r="A42" s="22"/>
      <c r="B42" s="22"/>
      <c r="C42" s="24"/>
      <c r="D42" s="24"/>
      <c r="E42" s="24"/>
    </row>
    <row r="43" spans="1:5" ht="15">
      <c r="A43" s="22"/>
      <c r="B43" s="22"/>
      <c r="C43" s="24"/>
      <c r="D43" s="24"/>
      <c r="E43" s="24"/>
    </row>
    <row r="44" spans="1:5" ht="15">
      <c r="A44" s="22"/>
      <c r="B44" s="22"/>
      <c r="C44" s="24"/>
      <c r="D44" s="24"/>
      <c r="E44" s="24"/>
    </row>
    <row r="45" spans="1:5" ht="15">
      <c r="A45" s="22"/>
      <c r="B45" s="22"/>
      <c r="C45" s="24"/>
      <c r="D45" s="24"/>
      <c r="E45" s="24"/>
    </row>
    <row r="46" spans="1:5" ht="15">
      <c r="A46" s="22"/>
      <c r="B46" s="22"/>
      <c r="C46" s="24"/>
      <c r="D46" s="24"/>
      <c r="E46" s="24"/>
    </row>
    <row r="47" spans="1:5" ht="15">
      <c r="A47" s="22"/>
      <c r="B47" s="22"/>
      <c r="C47" s="24"/>
      <c r="D47" s="24"/>
      <c r="E47" s="24"/>
    </row>
    <row r="48" spans="1:5" ht="15">
      <c r="A48" s="22"/>
      <c r="B48" s="22"/>
      <c r="C48" s="24"/>
      <c r="D48" s="24"/>
      <c r="E48" s="24"/>
    </row>
    <row r="49" spans="1:5" ht="15">
      <c r="A49" s="22"/>
      <c r="B49" s="22"/>
      <c r="C49" s="24"/>
      <c r="D49" s="24"/>
      <c r="E49" s="24"/>
    </row>
    <row r="50" spans="1:5" ht="15">
      <c r="A50" s="22"/>
      <c r="B50" s="22"/>
      <c r="C50" s="24"/>
      <c r="D50" s="24"/>
      <c r="E50" s="24"/>
    </row>
    <row r="51" spans="1:5" ht="15">
      <c r="A51" s="22"/>
      <c r="B51" s="22"/>
      <c r="C51" s="24"/>
      <c r="D51" s="24"/>
      <c r="E51" s="24"/>
    </row>
    <row r="52" spans="1:5" ht="15">
      <c r="A52" s="22"/>
      <c r="B52" s="22"/>
      <c r="C52" s="24"/>
      <c r="D52" s="24"/>
      <c r="E52" s="24"/>
    </row>
    <row r="53" spans="1:5" ht="15">
      <c r="A53" s="22"/>
      <c r="B53" s="22"/>
      <c r="C53" s="24"/>
      <c r="D53" s="24"/>
      <c r="E53" s="24"/>
    </row>
    <row r="54" spans="1:5" ht="15">
      <c r="A54" s="22"/>
      <c r="B54" s="22"/>
      <c r="C54" s="24"/>
      <c r="D54" s="24"/>
      <c r="E54" s="24"/>
    </row>
    <row r="55" spans="1:5" ht="15">
      <c r="A55" s="22"/>
      <c r="B55" s="22"/>
      <c r="C55" s="24"/>
      <c r="D55" s="24"/>
      <c r="E55" s="24"/>
    </row>
    <row r="56" spans="1:5" ht="15">
      <c r="A56" s="22"/>
      <c r="B56" s="22"/>
      <c r="C56" s="24"/>
      <c r="D56" s="24"/>
      <c r="E56" s="24"/>
    </row>
    <row r="57" spans="1:5" ht="15">
      <c r="A57" s="22"/>
      <c r="B57" s="22"/>
      <c r="C57" s="24"/>
      <c r="D57" s="24"/>
      <c r="E57" s="24"/>
    </row>
    <row r="58" spans="1:5" ht="15">
      <c r="A58" s="22"/>
      <c r="B58" s="22"/>
      <c r="C58" s="24"/>
      <c r="D58" s="24"/>
      <c r="E58" s="24"/>
    </row>
    <row r="59" spans="1:5" ht="15">
      <c r="A59" s="22"/>
      <c r="B59" s="22"/>
      <c r="C59" s="24"/>
      <c r="D59" s="24"/>
      <c r="E59" s="24"/>
    </row>
    <row r="60" spans="1:5" ht="15">
      <c r="A60" s="22"/>
      <c r="B60" s="22"/>
      <c r="C60" s="24"/>
      <c r="D60" s="24"/>
      <c r="E60" s="24"/>
    </row>
    <row r="61" spans="1:5" ht="15">
      <c r="A61" s="22"/>
      <c r="B61" s="22"/>
      <c r="C61" s="24"/>
      <c r="D61" s="24"/>
      <c r="E61" s="24"/>
    </row>
    <row r="62" spans="1:5" ht="15">
      <c r="A62" s="22"/>
      <c r="B62" s="22"/>
      <c r="C62" s="24"/>
      <c r="D62" s="24"/>
      <c r="E62" s="24"/>
    </row>
    <row r="63" spans="1:5" ht="15">
      <c r="A63" s="22"/>
      <c r="B63" s="22"/>
      <c r="C63" s="24"/>
      <c r="D63" s="24"/>
      <c r="E63" s="24"/>
    </row>
    <row r="64" spans="1:5" ht="15">
      <c r="A64" s="22"/>
      <c r="B64" s="22"/>
      <c r="C64" s="24"/>
      <c r="D64" s="24"/>
      <c r="E64" s="24"/>
    </row>
    <row r="65" spans="1:5" ht="15">
      <c r="A65" s="22"/>
      <c r="B65" s="22"/>
      <c r="C65" s="24"/>
      <c r="D65" s="24"/>
      <c r="E65" s="24"/>
    </row>
    <row r="66" spans="1:5" ht="15">
      <c r="A66" s="22"/>
      <c r="B66" s="22"/>
      <c r="C66" s="24"/>
      <c r="D66" s="24"/>
      <c r="E66" s="24"/>
    </row>
    <row r="67" spans="1:5" ht="15">
      <c r="A67" s="22"/>
      <c r="B67" s="22"/>
      <c r="C67" s="24"/>
      <c r="D67" s="24"/>
      <c r="E67" s="24"/>
    </row>
    <row r="68" spans="1:5" ht="15">
      <c r="A68" s="22"/>
      <c r="B68" s="22"/>
      <c r="C68" s="24"/>
      <c r="D68" s="24"/>
      <c r="E68" s="24"/>
    </row>
    <row r="69" spans="1:5" ht="15">
      <c r="A69" s="22"/>
      <c r="B69" s="22"/>
      <c r="C69" s="24"/>
      <c r="D69" s="24"/>
      <c r="E69" s="24"/>
    </row>
    <row r="70" spans="1:5" ht="15">
      <c r="A70" s="22"/>
      <c r="B70" s="22"/>
      <c r="C70" s="24"/>
      <c r="D70" s="24"/>
      <c r="E70" s="24"/>
    </row>
    <row r="71" spans="1:5" ht="15">
      <c r="A71" s="22"/>
      <c r="B71" s="22"/>
      <c r="C71" s="24"/>
      <c r="D71" s="24"/>
      <c r="E71" s="24"/>
    </row>
    <row r="72" spans="1:5" ht="15">
      <c r="A72" s="22"/>
      <c r="B72" s="22"/>
      <c r="C72" s="24"/>
      <c r="D72" s="24"/>
      <c r="E72" s="24"/>
    </row>
    <row r="73" spans="1:5" ht="15">
      <c r="A73" s="22"/>
      <c r="B73" s="22"/>
      <c r="C73" s="24"/>
      <c r="D73" s="24"/>
      <c r="E73" s="24"/>
    </row>
    <row r="74" spans="1:5" ht="15">
      <c r="A74" s="22"/>
      <c r="B74" s="22"/>
      <c r="C74" s="24"/>
      <c r="D74" s="24"/>
      <c r="E74" s="24"/>
    </row>
    <row r="75" spans="1:5" ht="15">
      <c r="A75" s="22"/>
      <c r="B75" s="22"/>
      <c r="C75" s="24"/>
      <c r="D75" s="24"/>
      <c r="E75" s="24"/>
    </row>
    <row r="76" spans="1:5" ht="15">
      <c r="A76" s="22"/>
      <c r="B76" s="22"/>
      <c r="C76" s="24"/>
      <c r="D76" s="24"/>
      <c r="E76" s="24"/>
    </row>
    <row r="77" spans="1:5" ht="15">
      <c r="A77" s="22"/>
      <c r="B77" s="22"/>
      <c r="C77" s="24"/>
      <c r="D77" s="24"/>
      <c r="E77" s="24"/>
    </row>
    <row r="78" spans="1:5" ht="15">
      <c r="A78" s="22"/>
      <c r="B78" s="22"/>
      <c r="C78" s="24"/>
      <c r="D78" s="24"/>
      <c r="E78" s="24"/>
    </row>
    <row r="79" spans="1:5" ht="15">
      <c r="A79" s="22"/>
      <c r="B79" s="22"/>
      <c r="C79" s="24"/>
      <c r="D79" s="24"/>
      <c r="E79" s="24"/>
    </row>
    <row r="80" spans="1:5" ht="15">
      <c r="A80" s="22"/>
      <c r="B80" s="22"/>
      <c r="C80" s="24"/>
      <c r="D80" s="24"/>
      <c r="E80" s="24"/>
    </row>
    <row r="81" spans="1:5" ht="15">
      <c r="A81" s="22"/>
      <c r="B81" s="22"/>
      <c r="C81" s="24"/>
      <c r="D81" s="24"/>
      <c r="E81" s="24"/>
    </row>
    <row r="82" spans="1:5" ht="15">
      <c r="A82" s="22"/>
      <c r="B82" s="22"/>
      <c r="C82" s="24"/>
      <c r="D82" s="24"/>
      <c r="E82" s="24"/>
    </row>
    <row r="83" spans="1:5" ht="15">
      <c r="A83" s="22"/>
      <c r="B83" s="22"/>
      <c r="C83" s="24"/>
      <c r="D83" s="24"/>
      <c r="E83" s="24"/>
    </row>
    <row r="84" spans="1:5" ht="15">
      <c r="A84" s="22"/>
      <c r="B84" s="22"/>
      <c r="C84" s="24"/>
      <c r="D84" s="24"/>
      <c r="E84" s="24"/>
    </row>
    <row r="85" spans="1:5" ht="15">
      <c r="A85" s="22"/>
      <c r="B85" s="22"/>
      <c r="C85" s="24"/>
      <c r="D85" s="24"/>
      <c r="E85" s="24"/>
    </row>
    <row r="86" spans="1:5" ht="15">
      <c r="A86" s="22"/>
      <c r="B86" s="22"/>
      <c r="C86" s="24"/>
      <c r="D86" s="24"/>
      <c r="E86" s="24"/>
    </row>
    <row r="87" spans="1:5" ht="15">
      <c r="A87" s="22"/>
      <c r="B87" s="22"/>
      <c r="C87" s="24"/>
      <c r="D87" s="24"/>
      <c r="E87" s="24"/>
    </row>
    <row r="88" spans="1:5" ht="15">
      <c r="A88" s="22"/>
      <c r="B88" s="22"/>
      <c r="C88" s="24"/>
      <c r="D88" s="24"/>
      <c r="E88" s="24"/>
    </row>
    <row r="89" spans="1:5" ht="15">
      <c r="A89" s="22"/>
      <c r="B89" s="22"/>
      <c r="C89" s="24"/>
      <c r="D89" s="24"/>
      <c r="E89" s="24"/>
    </row>
    <row r="90" spans="1:5" ht="15">
      <c r="A90" s="22"/>
      <c r="B90" s="22"/>
      <c r="C90" s="24"/>
      <c r="D90" s="24"/>
      <c r="E90" s="24"/>
    </row>
    <row r="91" spans="1:5" ht="15">
      <c r="A91" s="22"/>
      <c r="B91" s="22"/>
      <c r="C91" s="24"/>
      <c r="D91" s="24"/>
      <c r="E91" s="24"/>
    </row>
    <row r="92" spans="1:5" ht="15">
      <c r="A92" s="22"/>
      <c r="B92" s="22"/>
      <c r="C92" s="24"/>
      <c r="D92" s="24"/>
      <c r="E92" s="24"/>
    </row>
    <row r="93" spans="1:5" ht="15">
      <c r="A93" s="22"/>
      <c r="B93" s="22"/>
      <c r="C93" s="24"/>
      <c r="D93" s="24"/>
      <c r="E93" s="24"/>
    </row>
    <row r="94" spans="1:5" ht="15">
      <c r="A94" s="22"/>
      <c r="B94" s="22"/>
      <c r="C94" s="24"/>
      <c r="D94" s="24"/>
      <c r="E94" s="24"/>
    </row>
    <row r="95" spans="1:5" ht="15">
      <c r="A95" s="22"/>
      <c r="B95" s="22"/>
      <c r="C95" s="24"/>
      <c r="D95" s="24"/>
      <c r="E95" s="24"/>
    </row>
    <row r="96" spans="3:5" ht="15">
      <c r="C96" s="25"/>
      <c r="D96" s="25"/>
      <c r="E96" s="25"/>
    </row>
    <row r="97" spans="3:5" ht="15">
      <c r="C97" s="25"/>
      <c r="D97" s="25"/>
      <c r="E97" s="25"/>
    </row>
    <row r="98" spans="3:5" ht="15">
      <c r="C98" s="25"/>
      <c r="D98" s="25"/>
      <c r="E98" s="25"/>
    </row>
    <row r="99" spans="3:5" ht="15">
      <c r="C99" s="25"/>
      <c r="D99" s="25"/>
      <c r="E99" s="25"/>
    </row>
    <row r="100" spans="3:5" ht="15">
      <c r="C100" s="25"/>
      <c r="D100" s="25"/>
      <c r="E100" s="25"/>
    </row>
    <row r="101" spans="3:5" ht="15">
      <c r="C101" s="25"/>
      <c r="D101" s="25"/>
      <c r="E101" s="25"/>
    </row>
    <row r="102" spans="3:5" ht="15">
      <c r="C102" s="25"/>
      <c r="D102" s="25"/>
      <c r="E102" s="25"/>
    </row>
    <row r="103" spans="3:5" ht="15">
      <c r="C103" s="25"/>
      <c r="D103" s="25"/>
      <c r="E103" s="25"/>
    </row>
    <row r="104" spans="3:5" ht="15">
      <c r="C104" s="25"/>
      <c r="D104" s="25"/>
      <c r="E104" s="25"/>
    </row>
    <row r="105" spans="3:5" ht="15">
      <c r="C105" s="25"/>
      <c r="D105" s="25"/>
      <c r="E105" s="25"/>
    </row>
    <row r="106" spans="3:5" ht="15">
      <c r="C106" s="25"/>
      <c r="D106" s="25"/>
      <c r="E106" s="25"/>
    </row>
    <row r="107" spans="3:5" ht="15">
      <c r="C107" s="25"/>
      <c r="D107" s="25"/>
      <c r="E107" s="25"/>
    </row>
    <row r="108" spans="3:5" ht="15">
      <c r="C108" s="25"/>
      <c r="D108" s="25"/>
      <c r="E108" s="25"/>
    </row>
    <row r="109" spans="3:5" ht="15">
      <c r="C109" s="25"/>
      <c r="D109" s="25"/>
      <c r="E109" s="25"/>
    </row>
    <row r="110" spans="3:5" ht="15">
      <c r="C110" s="25"/>
      <c r="D110" s="25"/>
      <c r="E110" s="25"/>
    </row>
    <row r="111" spans="3:5" ht="15">
      <c r="C111" s="25"/>
      <c r="D111" s="25"/>
      <c r="E111" s="25"/>
    </row>
    <row r="112" spans="3:5" ht="15">
      <c r="C112" s="25"/>
      <c r="D112" s="25"/>
      <c r="E112" s="25"/>
    </row>
    <row r="113" spans="3:5" ht="15">
      <c r="C113" s="25"/>
      <c r="D113" s="25"/>
      <c r="E113" s="25"/>
    </row>
    <row r="114" spans="3:5" ht="15">
      <c r="C114" s="25"/>
      <c r="D114" s="25"/>
      <c r="E114" s="25"/>
    </row>
    <row r="115" spans="3:5" ht="15">
      <c r="C115" s="25"/>
      <c r="D115" s="25"/>
      <c r="E115" s="25"/>
    </row>
    <row r="116" spans="3:5" ht="15">
      <c r="C116" s="25"/>
      <c r="D116" s="25"/>
      <c r="E116" s="25"/>
    </row>
    <row r="117" spans="3:5" ht="15">
      <c r="C117" s="25"/>
      <c r="D117" s="25"/>
      <c r="E117" s="25"/>
    </row>
    <row r="118" spans="3:5" ht="15">
      <c r="C118" s="25"/>
      <c r="D118" s="25"/>
      <c r="E118" s="25"/>
    </row>
  </sheetData>
  <sheetProtection selectLockedCells="1" selectUnlockedCells="1"/>
  <mergeCells count="7">
    <mergeCell ref="C20:D20"/>
    <mergeCell ref="A7:D7"/>
    <mergeCell ref="A8:E9"/>
    <mergeCell ref="A10:E10"/>
    <mergeCell ref="C13:D13"/>
    <mergeCell ref="C14:D14"/>
    <mergeCell ref="C16:D16"/>
  </mergeCells>
  <printOptions/>
  <pageMargins left="0" right="0" top="0" bottom="0" header="0" footer="0"/>
  <pageSetup fitToHeight="0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D30"/>
  <sheetViews>
    <sheetView zoomScalePageLayoutView="0" workbookViewId="0" topLeftCell="A7">
      <selection activeCell="C5" sqref="B1:C5"/>
    </sheetView>
  </sheetViews>
  <sheetFormatPr defaultColWidth="9.00390625" defaultRowHeight="12.75"/>
  <cols>
    <col min="1" max="1" width="8.125" style="13" customWidth="1"/>
    <col min="2" max="2" width="64.00390625" style="14" customWidth="1"/>
    <col min="3" max="3" width="14.75390625" style="14" customWidth="1"/>
    <col min="4" max="5" width="9.125" style="0" customWidth="1"/>
  </cols>
  <sheetData>
    <row r="1" spans="3:4" ht="15">
      <c r="C1" s="2" t="s">
        <v>378</v>
      </c>
      <c r="D1" s="54"/>
    </row>
    <row r="2" spans="3:4" ht="15">
      <c r="C2" s="2" t="s">
        <v>1</v>
      </c>
      <c r="D2" s="54"/>
    </row>
    <row r="3" spans="3:4" ht="15">
      <c r="C3" s="2" t="s">
        <v>2</v>
      </c>
      <c r="D3" s="54"/>
    </row>
    <row r="4" spans="2:4" ht="15">
      <c r="B4" s="549" t="s">
        <v>677</v>
      </c>
      <c r="C4" s="549"/>
      <c r="D4" s="190"/>
    </row>
    <row r="5" ht="15">
      <c r="D5" s="54"/>
    </row>
    <row r="8" spans="1:3" ht="51" customHeight="1">
      <c r="A8" s="572" t="s">
        <v>634</v>
      </c>
      <c r="B8" s="572"/>
      <c r="C8" s="572"/>
    </row>
    <row r="9" spans="1:3" ht="15">
      <c r="A9" s="573"/>
      <c r="B9" s="573"/>
      <c r="C9" s="573"/>
    </row>
    <row r="12" spans="1:3" ht="30">
      <c r="A12" s="18" t="s">
        <v>4</v>
      </c>
      <c r="B12" s="18" t="s">
        <v>379</v>
      </c>
      <c r="C12" s="18" t="s">
        <v>380</v>
      </c>
    </row>
    <row r="13" spans="1:3" s="42" customFormat="1" ht="14.25">
      <c r="A13" s="92"/>
      <c r="B13" s="58" t="s">
        <v>381</v>
      </c>
      <c r="C13" s="93">
        <f>C14</f>
        <v>0</v>
      </c>
    </row>
    <row r="14" spans="1:3" s="54" customFormat="1" ht="45">
      <c r="A14" s="94">
        <v>1</v>
      </c>
      <c r="B14" s="19" t="s">
        <v>382</v>
      </c>
      <c r="C14" s="95">
        <v>0</v>
      </c>
    </row>
    <row r="15" spans="1:3" s="42" customFormat="1" ht="14.25">
      <c r="A15" s="92"/>
      <c r="B15" s="58" t="s">
        <v>383</v>
      </c>
      <c r="C15" s="93">
        <f>C16+C17+C18</f>
        <v>10.4</v>
      </c>
    </row>
    <row r="16" spans="1:3" ht="60" customHeight="1">
      <c r="A16" s="94">
        <v>2</v>
      </c>
      <c r="B16" s="19" t="s">
        <v>384</v>
      </c>
      <c r="C16" s="95">
        <v>9.8</v>
      </c>
    </row>
    <row r="17" spans="1:3" ht="15" customHeight="1">
      <c r="A17" s="94">
        <v>3</v>
      </c>
      <c r="B17" s="19" t="s">
        <v>385</v>
      </c>
      <c r="C17" s="95">
        <v>0.6</v>
      </c>
    </row>
    <row r="18" spans="1:3" ht="30" customHeight="1">
      <c r="A18" s="94">
        <v>4</v>
      </c>
      <c r="B18" s="19" t="s">
        <v>262</v>
      </c>
      <c r="C18" s="95">
        <v>0</v>
      </c>
    </row>
    <row r="19" spans="1:3" s="42" customFormat="1" ht="14.25">
      <c r="A19" s="574" t="s">
        <v>386</v>
      </c>
      <c r="B19" s="574"/>
      <c r="C19" s="93">
        <f>C13+C15</f>
        <v>10.4</v>
      </c>
    </row>
    <row r="20" ht="15">
      <c r="B20" s="96"/>
    </row>
    <row r="21" ht="15">
      <c r="B21" s="96"/>
    </row>
    <row r="22" ht="15">
      <c r="B22" s="96"/>
    </row>
    <row r="23" ht="15">
      <c r="B23" s="96"/>
    </row>
    <row r="24" ht="15">
      <c r="B24" s="96"/>
    </row>
    <row r="25" ht="15">
      <c r="B25" s="96"/>
    </row>
    <row r="26" ht="15">
      <c r="B26" s="96"/>
    </row>
    <row r="27" ht="15">
      <c r="B27" s="96"/>
    </row>
    <row r="28" ht="15">
      <c r="B28" s="30"/>
    </row>
    <row r="29" ht="15">
      <c r="B29" s="30"/>
    </row>
    <row r="30" ht="15">
      <c r="B30" s="30"/>
    </row>
  </sheetData>
  <sheetProtection selectLockedCells="1" selectUnlockedCells="1"/>
  <mergeCells count="4">
    <mergeCell ref="A8:C8"/>
    <mergeCell ref="A9:C9"/>
    <mergeCell ref="A19:B19"/>
    <mergeCell ref="B4:C4"/>
  </mergeCells>
  <printOptions/>
  <pageMargins left="0" right="0" top="0" bottom="0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E30"/>
  <sheetViews>
    <sheetView zoomScalePageLayoutView="0" workbookViewId="0" topLeftCell="A4">
      <selection activeCell="G14" sqref="G14"/>
    </sheetView>
  </sheetViews>
  <sheetFormatPr defaultColWidth="9.00390625" defaultRowHeight="12.75"/>
  <cols>
    <col min="1" max="1" width="8.125" style="13" customWidth="1"/>
    <col min="2" max="2" width="48.25390625" style="14" customWidth="1"/>
    <col min="3" max="4" width="14.75390625" style="14" customWidth="1"/>
  </cols>
  <sheetData>
    <row r="1" spans="3:5" ht="15">
      <c r="C1" s="2"/>
      <c r="D1" s="2" t="s">
        <v>387</v>
      </c>
      <c r="E1" s="54"/>
    </row>
    <row r="2" spans="3:5" ht="15">
      <c r="C2" s="2"/>
      <c r="D2" s="2" t="s">
        <v>681</v>
      </c>
      <c r="E2" s="54"/>
    </row>
    <row r="3" spans="3:5" ht="15">
      <c r="C3" s="2"/>
      <c r="D3" s="2" t="s">
        <v>2</v>
      </c>
      <c r="E3" s="54"/>
    </row>
    <row r="4" spans="3:5" ht="15">
      <c r="C4" s="565" t="s">
        <v>677</v>
      </c>
      <c r="D4" s="565"/>
      <c r="E4" s="565"/>
    </row>
    <row r="5" ht="15">
      <c r="E5" s="54"/>
    </row>
    <row r="8" spans="1:4" ht="47.25" customHeight="1">
      <c r="A8" s="572" t="s">
        <v>635</v>
      </c>
      <c r="B8" s="572"/>
      <c r="C8" s="572"/>
      <c r="D8" s="572"/>
    </row>
    <row r="9" spans="1:3" ht="15">
      <c r="A9" s="573"/>
      <c r="B9" s="573"/>
      <c r="C9" s="573"/>
    </row>
    <row r="11" ht="15">
      <c r="D11" s="2" t="s">
        <v>26</v>
      </c>
    </row>
    <row r="12" spans="1:4" ht="15">
      <c r="A12" s="18" t="s">
        <v>4</v>
      </c>
      <c r="B12" s="18" t="s">
        <v>379</v>
      </c>
      <c r="C12" s="18" t="s">
        <v>575</v>
      </c>
      <c r="D12" s="18" t="s">
        <v>629</v>
      </c>
    </row>
    <row r="13" spans="1:4" ht="14.25">
      <c r="A13" s="92"/>
      <c r="B13" s="58" t="s">
        <v>381</v>
      </c>
      <c r="C13" s="93">
        <f>C14</f>
        <v>0</v>
      </c>
      <c r="D13" s="93">
        <f>D14</f>
        <v>0</v>
      </c>
    </row>
    <row r="14" spans="1:4" ht="60">
      <c r="A14" s="94">
        <v>1</v>
      </c>
      <c r="B14" s="19" t="s">
        <v>382</v>
      </c>
      <c r="C14" s="95">
        <v>0</v>
      </c>
      <c r="D14" s="95">
        <v>0</v>
      </c>
    </row>
    <row r="15" spans="1:4" ht="14.25">
      <c r="A15" s="92"/>
      <c r="B15" s="58" t="s">
        <v>383</v>
      </c>
      <c r="C15" s="93">
        <f>C19</f>
        <v>0.6</v>
      </c>
      <c r="D15" s="93">
        <f>D19</f>
        <v>0.6</v>
      </c>
    </row>
    <row r="16" spans="1:4" ht="90">
      <c r="A16" s="94">
        <v>2</v>
      </c>
      <c r="B16" s="19" t="s">
        <v>384</v>
      </c>
      <c r="C16" s="95">
        <v>0</v>
      </c>
      <c r="D16" s="95">
        <v>0</v>
      </c>
    </row>
    <row r="17" spans="1:4" ht="30">
      <c r="A17" s="94">
        <v>3</v>
      </c>
      <c r="B17" s="19" t="s">
        <v>385</v>
      </c>
      <c r="C17" s="95">
        <v>0.6</v>
      </c>
      <c r="D17" s="95">
        <v>0.6</v>
      </c>
    </row>
    <row r="18" spans="1:4" ht="45">
      <c r="A18" s="94">
        <v>4</v>
      </c>
      <c r="B18" s="19" t="s">
        <v>262</v>
      </c>
      <c r="C18" s="205">
        <v>0</v>
      </c>
      <c r="D18" s="205">
        <v>0</v>
      </c>
    </row>
    <row r="19" spans="1:4" ht="14.25">
      <c r="A19" s="574" t="s">
        <v>386</v>
      </c>
      <c r="B19" s="574"/>
      <c r="C19" s="93">
        <f>C16+C17+C18</f>
        <v>0.6</v>
      </c>
      <c r="D19" s="93">
        <f>D16+D17+D18</f>
        <v>0.6</v>
      </c>
    </row>
    <row r="20" ht="15">
      <c r="B20" s="96"/>
    </row>
    <row r="21" ht="15">
      <c r="B21" s="96"/>
    </row>
    <row r="22" ht="15">
      <c r="B22" s="96"/>
    </row>
    <row r="23" ht="15">
      <c r="B23" s="96"/>
    </row>
    <row r="24" ht="15">
      <c r="B24" s="96"/>
    </row>
    <row r="25" ht="15">
      <c r="B25" s="96"/>
    </row>
    <row r="26" ht="15">
      <c r="B26" s="96"/>
    </row>
    <row r="27" ht="15">
      <c r="B27" s="96"/>
    </row>
    <row r="28" ht="15">
      <c r="B28" s="30"/>
    </row>
    <row r="29" ht="15">
      <c r="B29" s="30"/>
    </row>
    <row r="30" ht="15">
      <c r="B30" s="30"/>
    </row>
  </sheetData>
  <sheetProtection selectLockedCells="1" selectUnlockedCells="1"/>
  <mergeCells count="4">
    <mergeCell ref="A8:D8"/>
    <mergeCell ref="A9:C9"/>
    <mergeCell ref="A19:B19"/>
    <mergeCell ref="C4:E4"/>
  </mergeCells>
  <printOptions/>
  <pageMargins left="0" right="0" top="0" bottom="0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tabSelected="1" zoomScale="80" zoomScaleNormal="80" zoomScalePageLayoutView="0" workbookViewId="0" topLeftCell="A1">
      <selection activeCell="E19" sqref="E19"/>
    </sheetView>
  </sheetViews>
  <sheetFormatPr defaultColWidth="9.00390625" defaultRowHeight="12.75"/>
  <cols>
    <col min="1" max="1" width="10.625" style="13" customWidth="1"/>
    <col min="2" max="2" width="24.25390625" style="13" customWidth="1"/>
    <col min="3" max="3" width="30.125" style="14" customWidth="1"/>
    <col min="4" max="5" width="29.875" style="14" customWidth="1"/>
  </cols>
  <sheetData>
    <row r="1" spans="1:5" ht="15.75">
      <c r="A1" s="73"/>
      <c r="B1" s="73"/>
      <c r="C1" s="74"/>
      <c r="D1" s="420"/>
      <c r="E1" s="420" t="s">
        <v>641</v>
      </c>
    </row>
    <row r="2" spans="1:5" ht="15.75">
      <c r="A2" s="73"/>
      <c r="B2" s="73"/>
      <c r="C2" s="74"/>
      <c r="D2" s="420"/>
      <c r="E2" s="420" t="s">
        <v>1</v>
      </c>
    </row>
    <row r="3" spans="1:5" ht="15.75">
      <c r="A3" s="73"/>
      <c r="B3" s="73"/>
      <c r="C3" s="74"/>
      <c r="D3" s="420"/>
      <c r="E3" s="420" t="s">
        <v>2</v>
      </c>
    </row>
    <row r="4" spans="1:6" ht="15.75">
      <c r="A4" s="73"/>
      <c r="B4" s="73"/>
      <c r="C4" s="74"/>
      <c r="D4" s="420"/>
      <c r="E4" s="471" t="s">
        <v>677</v>
      </c>
      <c r="F4" s="189"/>
    </row>
    <row r="5" spans="1:5" ht="15.75">
      <c r="A5" s="73"/>
      <c r="B5" s="73"/>
      <c r="C5" s="74"/>
      <c r="D5" s="75"/>
      <c r="E5" s="75"/>
    </row>
    <row r="6" spans="1:5" ht="15.75">
      <c r="A6" s="73"/>
      <c r="B6" s="73"/>
      <c r="C6" s="74"/>
      <c r="D6" s="74"/>
      <c r="E6" s="74"/>
    </row>
    <row r="7" spans="1:5" ht="15.75">
      <c r="A7" s="73"/>
      <c r="B7" s="73"/>
      <c r="C7" s="74"/>
      <c r="D7" s="74"/>
      <c r="E7" s="74"/>
    </row>
    <row r="8" spans="1:5" ht="12.75" customHeight="1">
      <c r="A8" s="530" t="s">
        <v>636</v>
      </c>
      <c r="B8" s="530"/>
      <c r="C8" s="530"/>
      <c r="D8" s="530"/>
      <c r="E8" s="530"/>
    </row>
    <row r="9" spans="1:5" ht="18.75" customHeight="1">
      <c r="A9" s="530"/>
      <c r="B9" s="530"/>
      <c r="C9" s="530"/>
      <c r="D9" s="530"/>
      <c r="E9" s="530"/>
    </row>
    <row r="10" spans="1:5" ht="11.25" customHeight="1">
      <c r="A10" s="73"/>
      <c r="B10" s="73"/>
      <c r="C10" s="74"/>
      <c r="D10" s="74"/>
      <c r="E10" s="74"/>
    </row>
    <row r="11" spans="1:5" ht="46.5" customHeight="1">
      <c r="A11" s="76" t="s">
        <v>29</v>
      </c>
      <c r="B11" s="76" t="s">
        <v>30</v>
      </c>
      <c r="C11" s="534" t="s">
        <v>31</v>
      </c>
      <c r="D11" s="534"/>
      <c r="E11" s="505" t="s">
        <v>32</v>
      </c>
    </row>
    <row r="12" spans="1:5" ht="33" customHeight="1">
      <c r="A12" s="506">
        <v>650</v>
      </c>
      <c r="B12" s="231" t="s">
        <v>33</v>
      </c>
      <c r="C12" s="520" t="s">
        <v>34</v>
      </c>
      <c r="D12" s="520"/>
      <c r="E12" s="507">
        <v>0</v>
      </c>
    </row>
    <row r="13" spans="1:5" ht="54.75" customHeight="1">
      <c r="A13" s="232">
        <v>650</v>
      </c>
      <c r="B13" s="231" t="s">
        <v>35</v>
      </c>
      <c r="C13" s="533" t="s">
        <v>36</v>
      </c>
      <c r="D13" s="533"/>
      <c r="E13" s="507">
        <v>0</v>
      </c>
    </row>
    <row r="14" spans="1:5" ht="53.25" customHeight="1">
      <c r="A14" s="232">
        <v>650</v>
      </c>
      <c r="B14" s="231" t="s">
        <v>37</v>
      </c>
      <c r="C14" s="533" t="s">
        <v>38</v>
      </c>
      <c r="D14" s="533"/>
      <c r="E14" s="507">
        <v>0</v>
      </c>
    </row>
    <row r="15" spans="1:5" ht="51.75" customHeight="1">
      <c r="A15" s="232">
        <v>650</v>
      </c>
      <c r="B15" s="231" t="s">
        <v>39</v>
      </c>
      <c r="C15" s="533" t="s">
        <v>40</v>
      </c>
      <c r="D15" s="533"/>
      <c r="E15" s="507">
        <v>0</v>
      </c>
    </row>
    <row r="16" spans="1:5" ht="56.25" customHeight="1">
      <c r="A16" s="232">
        <v>650</v>
      </c>
      <c r="B16" s="231" t="s">
        <v>41</v>
      </c>
      <c r="C16" s="533" t="s">
        <v>42</v>
      </c>
      <c r="D16" s="533"/>
      <c r="E16" s="507">
        <v>0</v>
      </c>
    </row>
    <row r="17" spans="1:5" ht="38.25" customHeight="1">
      <c r="A17" s="232">
        <v>650</v>
      </c>
      <c r="B17" s="231" t="s">
        <v>602</v>
      </c>
      <c r="C17" s="575" t="s">
        <v>603</v>
      </c>
      <c r="D17" s="576"/>
      <c r="E17" s="507">
        <v>0</v>
      </c>
    </row>
    <row r="18" spans="1:5" ht="36.75" customHeight="1">
      <c r="A18" s="232">
        <v>650</v>
      </c>
      <c r="B18" s="231" t="s">
        <v>43</v>
      </c>
      <c r="C18" s="533" t="s">
        <v>44</v>
      </c>
      <c r="D18" s="533"/>
      <c r="E18" s="507">
        <v>-6837.3</v>
      </c>
    </row>
    <row r="19" spans="1:5" ht="38.25" customHeight="1">
      <c r="A19" s="232">
        <v>650</v>
      </c>
      <c r="B19" s="231" t="s">
        <v>45</v>
      </c>
      <c r="C19" s="533" t="s">
        <v>46</v>
      </c>
      <c r="D19" s="533"/>
      <c r="E19" s="507">
        <v>6837.3</v>
      </c>
    </row>
    <row r="20" spans="1:5" ht="15.75">
      <c r="A20" s="78"/>
      <c r="B20" s="78"/>
      <c r="C20" s="79"/>
      <c r="D20" s="79"/>
      <c r="E20" s="79"/>
    </row>
    <row r="21" spans="1:5" ht="15">
      <c r="A21" s="22"/>
      <c r="B21" s="22"/>
      <c r="C21" s="23"/>
      <c r="D21" s="23"/>
      <c r="E21" s="23"/>
    </row>
    <row r="22" spans="1:5" ht="15">
      <c r="A22" s="22"/>
      <c r="B22" s="22"/>
      <c r="C22" s="23"/>
      <c r="D22" s="23"/>
      <c r="E22" s="23"/>
    </row>
    <row r="23" spans="1:5" ht="15">
      <c r="A23" s="22"/>
      <c r="B23" s="22"/>
      <c r="C23" s="24"/>
      <c r="D23" s="24"/>
      <c r="E23" s="24"/>
    </row>
    <row r="24" spans="1:5" ht="15">
      <c r="A24" s="22"/>
      <c r="B24" s="22"/>
      <c r="C24" s="24"/>
      <c r="D24" s="24"/>
      <c r="E24" s="24"/>
    </row>
    <row r="25" spans="1:5" ht="15">
      <c r="A25" s="22"/>
      <c r="B25" s="22"/>
      <c r="C25" s="24"/>
      <c r="D25" s="24"/>
      <c r="E25" s="24"/>
    </row>
    <row r="26" spans="1:5" ht="15">
      <c r="A26" s="22"/>
      <c r="B26" s="22"/>
      <c r="C26" s="24"/>
      <c r="D26" s="24"/>
      <c r="E26" s="24"/>
    </row>
    <row r="27" spans="1:5" ht="15">
      <c r="A27" s="22"/>
      <c r="B27" s="22"/>
      <c r="C27" s="24"/>
      <c r="D27" s="24"/>
      <c r="E27" s="24"/>
    </row>
    <row r="28" spans="1:5" ht="15">
      <c r="A28" s="22"/>
      <c r="B28" s="22"/>
      <c r="C28" s="24"/>
      <c r="D28" s="24"/>
      <c r="E28" s="24"/>
    </row>
    <row r="29" spans="1:5" ht="15">
      <c r="A29" s="22"/>
      <c r="B29" s="22"/>
      <c r="C29" s="24"/>
      <c r="D29" s="24"/>
      <c r="E29" s="24"/>
    </row>
    <row r="30" spans="1:5" ht="15">
      <c r="A30" s="22"/>
      <c r="B30" s="22"/>
      <c r="C30" s="24"/>
      <c r="D30" s="24"/>
      <c r="E30" s="24"/>
    </row>
    <row r="31" spans="1:5" ht="15">
      <c r="A31" s="22"/>
      <c r="B31" s="22"/>
      <c r="C31" s="24"/>
      <c r="D31" s="24"/>
      <c r="E31" s="24"/>
    </row>
    <row r="32" spans="1:5" ht="15">
      <c r="A32" s="22"/>
      <c r="B32" s="22"/>
      <c r="C32" s="24"/>
      <c r="D32" s="24"/>
      <c r="E32" s="24"/>
    </row>
    <row r="33" spans="1:5" ht="15">
      <c r="A33" s="22"/>
      <c r="B33" s="22"/>
      <c r="C33" s="24"/>
      <c r="D33" s="24"/>
      <c r="E33" s="24"/>
    </row>
    <row r="34" spans="1:5" ht="15">
      <c r="A34" s="22"/>
      <c r="B34" s="22"/>
      <c r="C34" s="24"/>
      <c r="D34" s="24"/>
      <c r="E34" s="24"/>
    </row>
    <row r="35" spans="1:5" ht="15">
      <c r="A35" s="22"/>
      <c r="B35" s="22"/>
      <c r="C35" s="24"/>
      <c r="D35" s="24"/>
      <c r="E35" s="24"/>
    </row>
    <row r="36" spans="1:5" ht="15">
      <c r="A36" s="22"/>
      <c r="B36" s="22"/>
      <c r="C36" s="24"/>
      <c r="D36" s="24"/>
      <c r="E36" s="24"/>
    </row>
    <row r="37" spans="1:5" ht="15">
      <c r="A37" s="22"/>
      <c r="B37" s="22"/>
      <c r="C37" s="24"/>
      <c r="D37" s="24"/>
      <c r="E37" s="24"/>
    </row>
    <row r="38" spans="1:5" ht="15">
      <c r="A38" s="22"/>
      <c r="B38" s="22"/>
      <c r="C38" s="24"/>
      <c r="D38" s="24"/>
      <c r="E38" s="24"/>
    </row>
    <row r="39" spans="1:5" ht="15">
      <c r="A39" s="22"/>
      <c r="B39" s="22"/>
      <c r="C39" s="24"/>
      <c r="D39" s="24"/>
      <c r="E39" s="24"/>
    </row>
    <row r="40" spans="1:5" ht="15">
      <c r="A40" s="22"/>
      <c r="B40" s="22"/>
      <c r="C40" s="24"/>
      <c r="D40" s="24"/>
      <c r="E40" s="24"/>
    </row>
    <row r="41" spans="1:5" ht="15">
      <c r="A41" s="22"/>
      <c r="B41" s="22"/>
      <c r="C41" s="24"/>
      <c r="D41" s="24"/>
      <c r="E41" s="24"/>
    </row>
    <row r="42" spans="1:5" ht="15">
      <c r="A42" s="22"/>
      <c r="B42" s="22"/>
      <c r="C42" s="24"/>
      <c r="D42" s="24"/>
      <c r="E42" s="24"/>
    </row>
    <row r="43" spans="1:5" ht="15">
      <c r="A43" s="22"/>
      <c r="B43" s="22"/>
      <c r="C43" s="24"/>
      <c r="D43" s="24"/>
      <c r="E43" s="24"/>
    </row>
    <row r="44" spans="1:5" ht="15">
      <c r="A44" s="22"/>
      <c r="B44" s="22"/>
      <c r="C44" s="24"/>
      <c r="D44" s="24"/>
      <c r="E44" s="24"/>
    </row>
    <row r="45" spans="1:5" ht="15">
      <c r="A45" s="22"/>
      <c r="B45" s="22"/>
      <c r="C45" s="24"/>
      <c r="D45" s="24"/>
      <c r="E45" s="24"/>
    </row>
    <row r="46" spans="1:5" ht="15">
      <c r="A46" s="22"/>
      <c r="B46" s="22"/>
      <c r="C46" s="24"/>
      <c r="D46" s="24"/>
      <c r="E46" s="24"/>
    </row>
    <row r="47" spans="1:5" ht="15">
      <c r="A47" s="22"/>
      <c r="B47" s="22"/>
      <c r="C47" s="24"/>
      <c r="D47" s="24"/>
      <c r="E47" s="24"/>
    </row>
    <row r="48" spans="1:5" ht="15">
      <c r="A48" s="22"/>
      <c r="B48" s="22"/>
      <c r="C48" s="24"/>
      <c r="D48" s="24"/>
      <c r="E48" s="24"/>
    </row>
    <row r="49" spans="1:5" ht="15">
      <c r="A49" s="22"/>
      <c r="B49" s="22"/>
      <c r="C49" s="24"/>
      <c r="D49" s="24"/>
      <c r="E49" s="24"/>
    </row>
    <row r="50" spans="1:5" ht="15">
      <c r="A50" s="22"/>
      <c r="B50" s="22"/>
      <c r="C50" s="24"/>
      <c r="D50" s="24"/>
      <c r="E50" s="24"/>
    </row>
    <row r="51" spans="1:5" ht="15">
      <c r="A51" s="22"/>
      <c r="B51" s="22"/>
      <c r="C51" s="24"/>
      <c r="D51" s="24"/>
      <c r="E51" s="24"/>
    </row>
    <row r="52" spans="1:5" ht="15">
      <c r="A52" s="22"/>
      <c r="B52" s="22"/>
      <c r="C52" s="24"/>
      <c r="D52" s="24"/>
      <c r="E52" s="24"/>
    </row>
    <row r="53" spans="1:5" ht="15">
      <c r="A53" s="22"/>
      <c r="B53" s="22"/>
      <c r="C53" s="24"/>
      <c r="D53" s="24"/>
      <c r="E53" s="24"/>
    </row>
    <row r="54" spans="1:5" ht="15">
      <c r="A54" s="22"/>
      <c r="B54" s="22"/>
      <c r="C54" s="24"/>
      <c r="D54" s="24"/>
      <c r="E54" s="24"/>
    </row>
    <row r="55" spans="1:5" ht="15">
      <c r="A55" s="22"/>
      <c r="B55" s="22"/>
      <c r="C55" s="24"/>
      <c r="D55" s="24"/>
      <c r="E55" s="24"/>
    </row>
    <row r="56" spans="1:5" ht="15">
      <c r="A56" s="22"/>
      <c r="B56" s="22"/>
      <c r="C56" s="24"/>
      <c r="D56" s="24"/>
      <c r="E56" s="24"/>
    </row>
    <row r="57" spans="1:5" ht="15">
      <c r="A57" s="22"/>
      <c r="B57" s="22"/>
      <c r="C57" s="24"/>
      <c r="D57" s="24"/>
      <c r="E57" s="24"/>
    </row>
    <row r="58" spans="1:5" ht="15">
      <c r="A58" s="22"/>
      <c r="B58" s="22"/>
      <c r="C58" s="24"/>
      <c r="D58" s="24"/>
      <c r="E58" s="24"/>
    </row>
    <row r="59" spans="1:5" ht="15">
      <c r="A59" s="22"/>
      <c r="B59" s="22"/>
      <c r="C59" s="24"/>
      <c r="D59" s="24"/>
      <c r="E59" s="24"/>
    </row>
    <row r="60" spans="1:5" ht="15">
      <c r="A60" s="22"/>
      <c r="B60" s="22"/>
      <c r="C60" s="24"/>
      <c r="D60" s="24"/>
      <c r="E60" s="24"/>
    </row>
    <row r="61" spans="1:5" ht="15">
      <c r="A61" s="22"/>
      <c r="B61" s="22"/>
      <c r="C61" s="24"/>
      <c r="D61" s="24"/>
      <c r="E61" s="24"/>
    </row>
    <row r="62" spans="1:5" ht="15">
      <c r="A62" s="22"/>
      <c r="B62" s="22"/>
      <c r="C62" s="24"/>
      <c r="D62" s="24"/>
      <c r="E62" s="24"/>
    </row>
    <row r="63" spans="1:5" ht="15">
      <c r="A63" s="22"/>
      <c r="B63" s="22"/>
      <c r="C63" s="24"/>
      <c r="D63" s="24"/>
      <c r="E63" s="24"/>
    </row>
    <row r="64" spans="1:5" ht="15">
      <c r="A64" s="22"/>
      <c r="B64" s="22"/>
      <c r="C64" s="24"/>
      <c r="D64" s="24"/>
      <c r="E64" s="24"/>
    </row>
    <row r="65" spans="1:5" ht="15">
      <c r="A65" s="22"/>
      <c r="B65" s="22"/>
      <c r="C65" s="24"/>
      <c r="D65" s="24"/>
      <c r="E65" s="24"/>
    </row>
    <row r="66" spans="1:5" ht="15">
      <c r="A66" s="22"/>
      <c r="B66" s="22"/>
      <c r="C66" s="24"/>
      <c r="D66" s="24"/>
      <c r="E66" s="24"/>
    </row>
    <row r="67" spans="1:5" ht="15">
      <c r="A67" s="22"/>
      <c r="B67" s="22"/>
      <c r="C67" s="24"/>
      <c r="D67" s="24"/>
      <c r="E67" s="24"/>
    </row>
    <row r="68" spans="1:5" ht="15">
      <c r="A68" s="22"/>
      <c r="B68" s="22"/>
      <c r="C68" s="24"/>
      <c r="D68" s="24"/>
      <c r="E68" s="24"/>
    </row>
    <row r="69" spans="1:5" ht="15">
      <c r="A69" s="22"/>
      <c r="B69" s="22"/>
      <c r="C69" s="24"/>
      <c r="D69" s="24"/>
      <c r="E69" s="24"/>
    </row>
    <row r="70" spans="1:5" ht="15">
      <c r="A70" s="22"/>
      <c r="B70" s="22"/>
      <c r="C70" s="24"/>
      <c r="D70" s="24"/>
      <c r="E70" s="24"/>
    </row>
    <row r="71" spans="1:5" ht="15">
      <c r="A71" s="22"/>
      <c r="B71" s="22"/>
      <c r="C71" s="24"/>
      <c r="D71" s="24"/>
      <c r="E71" s="24"/>
    </row>
    <row r="72" spans="1:5" ht="15">
      <c r="A72" s="22"/>
      <c r="B72" s="22"/>
      <c r="C72" s="24"/>
      <c r="D72" s="24"/>
      <c r="E72" s="24"/>
    </row>
    <row r="73" spans="1:5" ht="15">
      <c r="A73" s="22"/>
      <c r="B73" s="22"/>
      <c r="C73" s="24"/>
      <c r="D73" s="24"/>
      <c r="E73" s="24"/>
    </row>
    <row r="74" spans="1:5" ht="15">
      <c r="A74" s="22"/>
      <c r="B74" s="22"/>
      <c r="C74" s="24"/>
      <c r="D74" s="24"/>
      <c r="E74" s="24"/>
    </row>
    <row r="75" spans="1:5" ht="15">
      <c r="A75" s="22"/>
      <c r="B75" s="22"/>
      <c r="C75" s="24"/>
      <c r="D75" s="24"/>
      <c r="E75" s="24"/>
    </row>
    <row r="76" spans="1:5" ht="15">
      <c r="A76" s="22"/>
      <c r="B76" s="22"/>
      <c r="C76" s="24"/>
      <c r="D76" s="24"/>
      <c r="E76" s="24"/>
    </row>
    <row r="77" spans="1:5" ht="15">
      <c r="A77" s="22"/>
      <c r="B77" s="22"/>
      <c r="C77" s="24"/>
      <c r="D77" s="24"/>
      <c r="E77" s="24"/>
    </row>
    <row r="78" spans="1:5" ht="15">
      <c r="A78" s="22"/>
      <c r="B78" s="22"/>
      <c r="C78" s="24"/>
      <c r="D78" s="24"/>
      <c r="E78" s="24"/>
    </row>
    <row r="79" spans="1:5" ht="15">
      <c r="A79" s="22"/>
      <c r="B79" s="22"/>
      <c r="C79" s="24"/>
      <c r="D79" s="24"/>
      <c r="E79" s="24"/>
    </row>
    <row r="80" spans="1:5" ht="15">
      <c r="A80" s="22"/>
      <c r="B80" s="22"/>
      <c r="C80" s="24"/>
      <c r="D80" s="24"/>
      <c r="E80" s="24"/>
    </row>
    <row r="81" spans="1:5" ht="15">
      <c r="A81" s="22"/>
      <c r="B81" s="22"/>
      <c r="C81" s="24"/>
      <c r="D81" s="24"/>
      <c r="E81" s="24"/>
    </row>
    <row r="82" spans="1:5" ht="15">
      <c r="A82" s="22"/>
      <c r="B82" s="22"/>
      <c r="C82" s="24"/>
      <c r="D82" s="24"/>
      <c r="E82" s="24"/>
    </row>
    <row r="83" spans="1:5" ht="15">
      <c r="A83" s="22"/>
      <c r="B83" s="22"/>
      <c r="C83" s="24"/>
      <c r="D83" s="24"/>
      <c r="E83" s="24"/>
    </row>
    <row r="84" spans="1:5" ht="15">
      <c r="A84" s="22"/>
      <c r="B84" s="22"/>
      <c r="C84" s="24"/>
      <c r="D84" s="24"/>
      <c r="E84" s="24"/>
    </row>
    <row r="85" spans="1:5" ht="15">
      <c r="A85" s="22"/>
      <c r="B85" s="22"/>
      <c r="C85" s="24"/>
      <c r="D85" s="24"/>
      <c r="E85" s="24"/>
    </row>
    <row r="86" spans="1:5" ht="15">
      <c r="A86" s="22"/>
      <c r="B86" s="22"/>
      <c r="C86" s="24"/>
      <c r="D86" s="24"/>
      <c r="E86" s="24"/>
    </row>
    <row r="87" spans="1:5" ht="15">
      <c r="A87" s="22"/>
      <c r="B87" s="22"/>
      <c r="C87" s="24"/>
      <c r="D87" s="24"/>
      <c r="E87" s="24"/>
    </row>
    <row r="88" spans="1:5" ht="15">
      <c r="A88" s="22"/>
      <c r="B88" s="22"/>
      <c r="C88" s="24"/>
      <c r="D88" s="24"/>
      <c r="E88" s="24"/>
    </row>
    <row r="89" spans="1:5" ht="15">
      <c r="A89" s="22"/>
      <c r="B89" s="22"/>
      <c r="C89" s="24"/>
      <c r="D89" s="24"/>
      <c r="E89" s="24"/>
    </row>
    <row r="90" spans="1:5" ht="15">
      <c r="A90" s="22"/>
      <c r="B90" s="22"/>
      <c r="C90" s="24"/>
      <c r="D90" s="24"/>
      <c r="E90" s="24"/>
    </row>
    <row r="91" spans="1:5" ht="15">
      <c r="A91" s="22"/>
      <c r="B91" s="22"/>
      <c r="C91" s="24"/>
      <c r="D91" s="24"/>
      <c r="E91" s="24"/>
    </row>
    <row r="92" spans="1:5" ht="15">
      <c r="A92" s="22"/>
      <c r="B92" s="22"/>
      <c r="C92" s="24"/>
      <c r="D92" s="24"/>
      <c r="E92" s="24"/>
    </row>
    <row r="93" spans="1:5" ht="15">
      <c r="A93" s="22"/>
      <c r="B93" s="22"/>
      <c r="C93" s="24"/>
      <c r="D93" s="24"/>
      <c r="E93" s="24"/>
    </row>
    <row r="94" spans="1:5" ht="15">
      <c r="A94" s="22"/>
      <c r="B94" s="22"/>
      <c r="C94" s="24"/>
      <c r="D94" s="24"/>
      <c r="E94" s="24"/>
    </row>
    <row r="95" spans="3:5" ht="15">
      <c r="C95" s="25"/>
      <c r="D95" s="25"/>
      <c r="E95" s="25"/>
    </row>
    <row r="96" spans="3:5" ht="15">
      <c r="C96" s="25"/>
      <c r="D96" s="25"/>
      <c r="E96" s="25"/>
    </row>
    <row r="97" spans="3:5" ht="15">
      <c r="C97" s="25"/>
      <c r="D97" s="25"/>
      <c r="E97" s="25"/>
    </row>
    <row r="98" spans="3:5" ht="15">
      <c r="C98" s="25"/>
      <c r="D98" s="25"/>
      <c r="E98" s="25"/>
    </row>
    <row r="99" spans="3:5" ht="15">
      <c r="C99" s="25"/>
      <c r="D99" s="25"/>
      <c r="E99" s="25"/>
    </row>
    <row r="100" spans="3:5" ht="15">
      <c r="C100" s="25"/>
      <c r="D100" s="25"/>
      <c r="E100" s="25"/>
    </row>
    <row r="101" spans="3:5" ht="15">
      <c r="C101" s="25"/>
      <c r="D101" s="25"/>
      <c r="E101" s="25"/>
    </row>
    <row r="102" spans="3:5" ht="15">
      <c r="C102" s="25"/>
      <c r="D102" s="25"/>
      <c r="E102" s="25"/>
    </row>
    <row r="103" spans="3:5" ht="15">
      <c r="C103" s="25"/>
      <c r="D103" s="25"/>
      <c r="E103" s="25"/>
    </row>
    <row r="104" spans="3:5" ht="15">
      <c r="C104" s="25"/>
      <c r="D104" s="25"/>
      <c r="E104" s="25"/>
    </row>
    <row r="105" spans="3:5" ht="15">
      <c r="C105" s="25"/>
      <c r="D105" s="25"/>
      <c r="E105" s="25"/>
    </row>
    <row r="106" spans="3:5" ht="15">
      <c r="C106" s="25"/>
      <c r="D106" s="25"/>
      <c r="E106" s="25"/>
    </row>
    <row r="107" spans="3:5" ht="15">
      <c r="C107" s="25"/>
      <c r="D107" s="25"/>
      <c r="E107" s="25"/>
    </row>
    <row r="108" spans="3:5" ht="15">
      <c r="C108" s="25"/>
      <c r="D108" s="25"/>
      <c r="E108" s="25"/>
    </row>
    <row r="109" spans="3:5" ht="15">
      <c r="C109" s="25"/>
      <c r="D109" s="25"/>
      <c r="E109" s="25"/>
    </row>
    <row r="110" spans="3:5" ht="15">
      <c r="C110" s="25"/>
      <c r="D110" s="25"/>
      <c r="E110" s="25"/>
    </row>
    <row r="111" spans="3:5" ht="15">
      <c r="C111" s="25"/>
      <c r="D111" s="25"/>
      <c r="E111" s="25"/>
    </row>
    <row r="112" spans="3:5" ht="15">
      <c r="C112" s="25"/>
      <c r="D112" s="25"/>
      <c r="E112" s="25"/>
    </row>
    <row r="113" spans="3:5" ht="15">
      <c r="C113" s="25"/>
      <c r="D113" s="25"/>
      <c r="E113" s="25"/>
    </row>
    <row r="114" spans="3:5" ht="15">
      <c r="C114" s="25"/>
      <c r="D114" s="25"/>
      <c r="E114" s="25"/>
    </row>
    <row r="115" spans="3:5" ht="15">
      <c r="C115" s="25"/>
      <c r="D115" s="25"/>
      <c r="E115" s="25"/>
    </row>
    <row r="116" spans="3:5" ht="15">
      <c r="C116" s="25"/>
      <c r="D116" s="25"/>
      <c r="E116" s="25"/>
    </row>
    <row r="117" spans="3:5" ht="15">
      <c r="C117" s="25"/>
      <c r="D117" s="25"/>
      <c r="E117" s="25"/>
    </row>
  </sheetData>
  <sheetProtection selectLockedCells="1" selectUnlockedCells="1"/>
  <mergeCells count="10">
    <mergeCell ref="C16:D16"/>
    <mergeCell ref="C18:D18"/>
    <mergeCell ref="C19:D19"/>
    <mergeCell ref="A8:E9"/>
    <mergeCell ref="C11:D11"/>
    <mergeCell ref="C12:D12"/>
    <mergeCell ref="C13:D13"/>
    <mergeCell ref="C14:D14"/>
    <mergeCell ref="C15:D15"/>
    <mergeCell ref="C17:D17"/>
  </mergeCells>
  <printOptions/>
  <pageMargins left="0" right="0.7874015748031497" top="0" bottom="0" header="0" footer="0"/>
  <pageSetup fitToHeight="0" fitToWidth="1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zoomScalePageLayoutView="0" workbookViewId="0" topLeftCell="A2">
      <selection activeCell="E18" sqref="E18"/>
    </sheetView>
  </sheetViews>
  <sheetFormatPr defaultColWidth="9.00390625" defaultRowHeight="12.75"/>
  <cols>
    <col min="1" max="1" width="8.625" style="13" customWidth="1"/>
    <col min="2" max="2" width="24.25390625" style="13" customWidth="1"/>
    <col min="3" max="3" width="60.75390625" style="14" customWidth="1"/>
    <col min="4" max="5" width="12.75390625" style="14" customWidth="1"/>
  </cols>
  <sheetData>
    <row r="1" spans="4:5" ht="15">
      <c r="D1" s="2"/>
      <c r="E1" s="2" t="s">
        <v>47</v>
      </c>
    </row>
    <row r="2" spans="4:5" ht="15">
      <c r="D2" s="2"/>
      <c r="E2" s="2" t="s">
        <v>681</v>
      </c>
    </row>
    <row r="3" spans="4:5" ht="15">
      <c r="D3" s="2"/>
      <c r="E3" s="2" t="s">
        <v>2</v>
      </c>
    </row>
    <row r="4" spans="4:6" ht="15">
      <c r="D4" s="565" t="s">
        <v>677</v>
      </c>
      <c r="E4" s="565"/>
      <c r="F4" s="189"/>
    </row>
    <row r="5" spans="4:5" ht="15">
      <c r="D5" s="15"/>
      <c r="E5" s="15"/>
    </row>
    <row r="8" spans="1:5" ht="20.25" customHeight="1">
      <c r="A8" s="530" t="s">
        <v>642</v>
      </c>
      <c r="B8" s="530"/>
      <c r="C8" s="530"/>
      <c r="D8" s="530"/>
      <c r="E8" s="530"/>
    </row>
    <row r="9" spans="1:5" ht="12.75" customHeight="1">
      <c r="A9" s="26"/>
      <c r="B9" s="26"/>
      <c r="C9" s="26"/>
      <c r="D9" s="26"/>
      <c r="E9" s="26"/>
    </row>
    <row r="10" ht="15">
      <c r="E10" s="2" t="s">
        <v>48</v>
      </c>
    </row>
    <row r="11" spans="1:5" s="27" customFormat="1" ht="60" customHeight="1">
      <c r="A11" s="18" t="s">
        <v>29</v>
      </c>
      <c r="B11" s="18" t="s">
        <v>30</v>
      </c>
      <c r="C11" s="21" t="s">
        <v>31</v>
      </c>
      <c r="D11" s="18" t="s">
        <v>575</v>
      </c>
      <c r="E11" s="18" t="s">
        <v>629</v>
      </c>
    </row>
    <row r="12" spans="1:5" s="27" customFormat="1" ht="30" customHeight="1">
      <c r="A12" s="21">
        <v>650</v>
      </c>
      <c r="B12" s="18" t="s">
        <v>33</v>
      </c>
      <c r="C12" s="28" t="s">
        <v>34</v>
      </c>
      <c r="D12" s="29">
        <f>SUM(D13:D18)</f>
        <v>0</v>
      </c>
      <c r="E12" s="29">
        <f>SUM(E13:E18)</f>
        <v>0</v>
      </c>
    </row>
    <row r="13" spans="1:5" s="27" customFormat="1" ht="30" customHeight="1">
      <c r="A13" s="21">
        <v>650</v>
      </c>
      <c r="B13" s="18" t="s">
        <v>35</v>
      </c>
      <c r="C13" s="28" t="s">
        <v>36</v>
      </c>
      <c r="D13" s="29">
        <v>0</v>
      </c>
      <c r="E13" s="29">
        <v>0</v>
      </c>
    </row>
    <row r="14" spans="1:5" s="27" customFormat="1" ht="45" customHeight="1">
      <c r="A14" s="21">
        <v>650</v>
      </c>
      <c r="B14" s="18" t="s">
        <v>37</v>
      </c>
      <c r="C14" s="28" t="s">
        <v>38</v>
      </c>
      <c r="D14" s="29">
        <v>0</v>
      </c>
      <c r="E14" s="29">
        <v>0</v>
      </c>
    </row>
    <row r="15" spans="1:5" s="27" customFormat="1" ht="45" customHeight="1">
      <c r="A15" s="21">
        <v>650</v>
      </c>
      <c r="B15" s="18" t="s">
        <v>49</v>
      </c>
      <c r="C15" s="28" t="s">
        <v>40</v>
      </c>
      <c r="D15" s="29">
        <v>0</v>
      </c>
      <c r="E15" s="29">
        <v>0</v>
      </c>
    </row>
    <row r="16" spans="1:5" s="27" customFormat="1" ht="45" customHeight="1">
      <c r="A16" s="21">
        <v>650</v>
      </c>
      <c r="B16" s="18" t="s">
        <v>41</v>
      </c>
      <c r="C16" s="28" t="s">
        <v>42</v>
      </c>
      <c r="D16" s="29">
        <v>0</v>
      </c>
      <c r="E16" s="29">
        <v>0</v>
      </c>
    </row>
    <row r="17" spans="1:5" s="27" customFormat="1" ht="30.75" customHeight="1">
      <c r="A17" s="21">
        <v>650</v>
      </c>
      <c r="B17" s="18" t="s">
        <v>43</v>
      </c>
      <c r="C17" s="28" t="s">
        <v>44</v>
      </c>
      <c r="D17" s="29">
        <v>-6869</v>
      </c>
      <c r="E17" s="29">
        <v>-6900.4</v>
      </c>
    </row>
    <row r="18" spans="1:5" s="27" customFormat="1" ht="30" customHeight="1">
      <c r="A18" s="21">
        <v>650</v>
      </c>
      <c r="B18" s="18" t="s">
        <v>45</v>
      </c>
      <c r="C18" s="28" t="s">
        <v>46</v>
      </c>
      <c r="D18" s="29">
        <v>6869</v>
      </c>
      <c r="E18" s="29">
        <v>6900.4</v>
      </c>
    </row>
    <row r="19" spans="1:5" s="27" customFormat="1" ht="15">
      <c r="A19" s="30"/>
      <c r="B19" s="30"/>
      <c r="C19" s="30"/>
      <c r="D19" s="30"/>
      <c r="E19" s="30"/>
    </row>
    <row r="20" spans="1:5" ht="15">
      <c r="A20" s="22"/>
      <c r="B20" s="22"/>
      <c r="C20" s="23"/>
      <c r="D20" s="23"/>
      <c r="E20" s="23"/>
    </row>
    <row r="21" spans="1:5" ht="15">
      <c r="A21" s="22"/>
      <c r="B21" s="22"/>
      <c r="C21" s="23"/>
      <c r="D21" s="23"/>
      <c r="E21" s="23"/>
    </row>
    <row r="22" spans="1:5" ht="15">
      <c r="A22" s="22"/>
      <c r="B22" s="22"/>
      <c r="C22" s="24"/>
      <c r="D22" s="24"/>
      <c r="E22" s="24"/>
    </row>
    <row r="23" spans="1:5" ht="15">
      <c r="A23" s="22"/>
      <c r="B23" s="22"/>
      <c r="C23" s="24"/>
      <c r="D23" s="24"/>
      <c r="E23" s="24"/>
    </row>
    <row r="24" spans="1:5" ht="15">
      <c r="A24" s="22"/>
      <c r="B24" s="22"/>
      <c r="C24" s="24"/>
      <c r="D24" s="24"/>
      <c r="E24" s="24"/>
    </row>
    <row r="25" spans="1:5" ht="15">
      <c r="A25" s="22"/>
      <c r="B25" s="22"/>
      <c r="C25" s="24"/>
      <c r="D25" s="24"/>
      <c r="E25" s="24"/>
    </row>
    <row r="26" spans="1:5" ht="15">
      <c r="A26" s="22"/>
      <c r="B26" s="22"/>
      <c r="C26" s="24"/>
      <c r="D26" s="24"/>
      <c r="E26" s="24"/>
    </row>
    <row r="27" spans="1:5" ht="15">
      <c r="A27" s="22"/>
      <c r="B27" s="22"/>
      <c r="C27" s="24"/>
      <c r="D27" s="24"/>
      <c r="E27" s="24"/>
    </row>
    <row r="28" spans="1:5" ht="15">
      <c r="A28" s="22"/>
      <c r="B28" s="22"/>
      <c r="C28" s="24"/>
      <c r="D28" s="24"/>
      <c r="E28" s="24"/>
    </row>
    <row r="29" spans="1:5" ht="15">
      <c r="A29" s="22"/>
      <c r="B29" s="22"/>
      <c r="C29" s="24"/>
      <c r="D29" s="24"/>
      <c r="E29" s="24"/>
    </row>
    <row r="30" spans="1:5" ht="15">
      <c r="A30" s="22"/>
      <c r="B30" s="22"/>
      <c r="C30" s="24"/>
      <c r="D30" s="24"/>
      <c r="E30" s="24"/>
    </row>
    <row r="31" spans="1:5" ht="15">
      <c r="A31" s="22"/>
      <c r="B31" s="22"/>
      <c r="C31" s="24"/>
      <c r="D31" s="24"/>
      <c r="E31" s="24"/>
    </row>
    <row r="32" spans="1:5" ht="15">
      <c r="A32" s="22"/>
      <c r="B32" s="22"/>
      <c r="C32" s="24"/>
      <c r="D32" s="24"/>
      <c r="E32" s="24"/>
    </row>
    <row r="33" spans="1:5" ht="15">
      <c r="A33" s="22"/>
      <c r="B33" s="22"/>
      <c r="C33" s="24"/>
      <c r="D33" s="24"/>
      <c r="E33" s="24"/>
    </row>
    <row r="34" spans="1:5" ht="15">
      <c r="A34" s="22"/>
      <c r="B34" s="22"/>
      <c r="C34" s="24"/>
      <c r="D34" s="24"/>
      <c r="E34" s="24"/>
    </row>
    <row r="35" spans="1:5" ht="15">
      <c r="A35" s="22"/>
      <c r="B35" s="22"/>
      <c r="C35" s="24"/>
      <c r="D35" s="24"/>
      <c r="E35" s="24"/>
    </row>
    <row r="36" spans="1:5" ht="15">
      <c r="A36" s="22"/>
      <c r="B36" s="22"/>
      <c r="C36" s="24"/>
      <c r="D36" s="24"/>
      <c r="E36" s="24"/>
    </row>
    <row r="37" spans="1:5" ht="15">
      <c r="A37" s="22"/>
      <c r="B37" s="22"/>
      <c r="C37" s="24"/>
      <c r="D37" s="24"/>
      <c r="E37" s="24"/>
    </row>
    <row r="38" spans="1:5" ht="15">
      <c r="A38" s="22"/>
      <c r="B38" s="22"/>
      <c r="C38" s="24"/>
      <c r="D38" s="24"/>
      <c r="E38" s="24"/>
    </row>
    <row r="39" spans="1:5" ht="15">
      <c r="A39" s="22"/>
      <c r="B39" s="22"/>
      <c r="C39" s="24"/>
      <c r="D39" s="24"/>
      <c r="E39" s="24"/>
    </row>
    <row r="40" spans="1:5" ht="15">
      <c r="A40" s="22"/>
      <c r="B40" s="22"/>
      <c r="C40" s="24"/>
      <c r="D40" s="24"/>
      <c r="E40" s="24"/>
    </row>
    <row r="41" spans="1:5" ht="15">
      <c r="A41" s="22"/>
      <c r="B41" s="22"/>
      <c r="C41" s="24"/>
      <c r="D41" s="24"/>
      <c r="E41" s="24"/>
    </row>
    <row r="42" spans="1:5" ht="15">
      <c r="A42" s="22"/>
      <c r="B42" s="22"/>
      <c r="C42" s="24"/>
      <c r="D42" s="24"/>
      <c r="E42" s="24"/>
    </row>
    <row r="43" spans="1:5" ht="15">
      <c r="A43" s="22"/>
      <c r="B43" s="22"/>
      <c r="C43" s="24"/>
      <c r="D43" s="24"/>
      <c r="E43" s="24"/>
    </row>
    <row r="44" spans="1:5" ht="15">
      <c r="A44" s="22"/>
      <c r="B44" s="22"/>
      <c r="C44" s="24"/>
      <c r="D44" s="24"/>
      <c r="E44" s="24"/>
    </row>
    <row r="45" spans="1:5" ht="15">
      <c r="A45" s="22"/>
      <c r="B45" s="22"/>
      <c r="C45" s="24"/>
      <c r="D45" s="24"/>
      <c r="E45" s="24"/>
    </row>
    <row r="46" spans="1:5" ht="15">
      <c r="A46" s="22"/>
      <c r="B46" s="22"/>
      <c r="C46" s="24"/>
      <c r="D46" s="24"/>
      <c r="E46" s="24"/>
    </row>
    <row r="47" spans="1:5" ht="15">
      <c r="A47" s="22"/>
      <c r="B47" s="22"/>
      <c r="C47" s="24"/>
      <c r="D47" s="24"/>
      <c r="E47" s="24"/>
    </row>
    <row r="48" spans="1:5" ht="15">
      <c r="A48" s="22"/>
      <c r="B48" s="22"/>
      <c r="C48" s="24"/>
      <c r="D48" s="24"/>
      <c r="E48" s="24"/>
    </row>
    <row r="49" spans="1:5" ht="15">
      <c r="A49" s="22"/>
      <c r="B49" s="22"/>
      <c r="C49" s="24"/>
      <c r="D49" s="24"/>
      <c r="E49" s="24"/>
    </row>
    <row r="50" spans="1:5" ht="15">
      <c r="A50" s="22"/>
      <c r="B50" s="22"/>
      <c r="C50" s="24"/>
      <c r="D50" s="24"/>
      <c r="E50" s="24"/>
    </row>
    <row r="51" spans="1:5" ht="15">
      <c r="A51" s="22"/>
      <c r="B51" s="22"/>
      <c r="C51" s="24"/>
      <c r="D51" s="24"/>
      <c r="E51" s="24"/>
    </row>
    <row r="52" spans="1:5" ht="15">
      <c r="A52" s="22"/>
      <c r="B52" s="22"/>
      <c r="C52" s="24"/>
      <c r="D52" s="24"/>
      <c r="E52" s="24"/>
    </row>
    <row r="53" spans="1:5" ht="15">
      <c r="A53" s="22"/>
      <c r="B53" s="22"/>
      <c r="C53" s="24"/>
      <c r="D53" s="24"/>
      <c r="E53" s="24"/>
    </row>
    <row r="54" spans="1:5" ht="15">
      <c r="A54" s="22"/>
      <c r="B54" s="22"/>
      <c r="C54" s="24"/>
      <c r="D54" s="24"/>
      <c r="E54" s="24"/>
    </row>
    <row r="55" spans="1:5" ht="15">
      <c r="A55" s="22"/>
      <c r="B55" s="22"/>
      <c r="C55" s="24"/>
      <c r="D55" s="24"/>
      <c r="E55" s="24"/>
    </row>
    <row r="56" spans="1:5" ht="15">
      <c r="A56" s="22"/>
      <c r="B56" s="22"/>
      <c r="C56" s="24"/>
      <c r="D56" s="24"/>
      <c r="E56" s="24"/>
    </row>
    <row r="57" spans="1:5" ht="15">
      <c r="A57" s="22"/>
      <c r="B57" s="22"/>
      <c r="C57" s="24"/>
      <c r="D57" s="24"/>
      <c r="E57" s="24"/>
    </row>
    <row r="58" spans="1:5" ht="15">
      <c r="A58" s="22"/>
      <c r="B58" s="22"/>
      <c r="C58" s="24"/>
      <c r="D58" s="24"/>
      <c r="E58" s="24"/>
    </row>
    <row r="59" spans="1:5" ht="15">
      <c r="A59" s="22"/>
      <c r="B59" s="22"/>
      <c r="C59" s="24"/>
      <c r="D59" s="24"/>
      <c r="E59" s="24"/>
    </row>
    <row r="60" spans="1:5" ht="15">
      <c r="A60" s="22"/>
      <c r="B60" s="22"/>
      <c r="C60" s="24"/>
      <c r="D60" s="24"/>
      <c r="E60" s="24"/>
    </row>
    <row r="61" spans="1:5" ht="15">
      <c r="A61" s="22"/>
      <c r="B61" s="22"/>
      <c r="C61" s="24"/>
      <c r="D61" s="24"/>
      <c r="E61" s="24"/>
    </row>
    <row r="62" spans="1:5" ht="15">
      <c r="A62" s="22"/>
      <c r="B62" s="22"/>
      <c r="C62" s="24"/>
      <c r="D62" s="24"/>
      <c r="E62" s="24"/>
    </row>
    <row r="63" spans="1:5" ht="15">
      <c r="A63" s="22"/>
      <c r="B63" s="22"/>
      <c r="C63" s="24"/>
      <c r="D63" s="24"/>
      <c r="E63" s="24"/>
    </row>
    <row r="64" spans="1:5" ht="15">
      <c r="A64" s="22"/>
      <c r="B64" s="22"/>
      <c r="C64" s="24"/>
      <c r="D64" s="24"/>
      <c r="E64" s="24"/>
    </row>
    <row r="65" spans="1:5" ht="15">
      <c r="A65" s="22"/>
      <c r="B65" s="22"/>
      <c r="C65" s="24"/>
      <c r="D65" s="24"/>
      <c r="E65" s="24"/>
    </row>
    <row r="66" spans="1:5" ht="15">
      <c r="A66" s="22"/>
      <c r="B66" s="22"/>
      <c r="C66" s="24"/>
      <c r="D66" s="24"/>
      <c r="E66" s="24"/>
    </row>
    <row r="67" spans="1:5" ht="15">
      <c r="A67" s="22"/>
      <c r="B67" s="22"/>
      <c r="C67" s="24"/>
      <c r="D67" s="24"/>
      <c r="E67" s="24"/>
    </row>
    <row r="68" spans="1:5" ht="15">
      <c r="A68" s="22"/>
      <c r="B68" s="22"/>
      <c r="C68" s="24"/>
      <c r="D68" s="24"/>
      <c r="E68" s="24"/>
    </row>
    <row r="69" spans="1:5" ht="15">
      <c r="A69" s="22"/>
      <c r="B69" s="22"/>
      <c r="C69" s="24"/>
      <c r="D69" s="24"/>
      <c r="E69" s="24"/>
    </row>
    <row r="70" spans="1:5" ht="15">
      <c r="A70" s="22"/>
      <c r="B70" s="22"/>
      <c r="C70" s="24"/>
      <c r="D70" s="24"/>
      <c r="E70" s="24"/>
    </row>
    <row r="71" spans="1:5" ht="15">
      <c r="A71" s="22"/>
      <c r="B71" s="22"/>
      <c r="C71" s="24"/>
      <c r="D71" s="24"/>
      <c r="E71" s="24"/>
    </row>
    <row r="72" spans="1:5" ht="15">
      <c r="A72" s="22"/>
      <c r="B72" s="22"/>
      <c r="C72" s="24"/>
      <c r="D72" s="24"/>
      <c r="E72" s="24"/>
    </row>
    <row r="73" spans="1:5" ht="15">
      <c r="A73" s="22"/>
      <c r="B73" s="22"/>
      <c r="C73" s="24"/>
      <c r="D73" s="24"/>
      <c r="E73" s="24"/>
    </row>
    <row r="74" spans="1:5" ht="15">
      <c r="A74" s="22"/>
      <c r="B74" s="22"/>
      <c r="C74" s="24"/>
      <c r="D74" s="24"/>
      <c r="E74" s="24"/>
    </row>
    <row r="75" spans="1:5" ht="15">
      <c r="A75" s="22"/>
      <c r="B75" s="22"/>
      <c r="C75" s="24"/>
      <c r="D75" s="24"/>
      <c r="E75" s="24"/>
    </row>
    <row r="76" spans="1:5" ht="15">
      <c r="A76" s="22"/>
      <c r="B76" s="22"/>
      <c r="C76" s="24"/>
      <c r="D76" s="24"/>
      <c r="E76" s="24"/>
    </row>
    <row r="77" spans="1:5" ht="15">
      <c r="A77" s="22"/>
      <c r="B77" s="22"/>
      <c r="C77" s="24"/>
      <c r="D77" s="24"/>
      <c r="E77" s="24"/>
    </row>
    <row r="78" spans="1:5" ht="15">
      <c r="A78" s="22"/>
      <c r="B78" s="22"/>
      <c r="C78" s="24"/>
      <c r="D78" s="24"/>
      <c r="E78" s="24"/>
    </row>
    <row r="79" spans="1:5" ht="15">
      <c r="A79" s="22"/>
      <c r="B79" s="22"/>
      <c r="C79" s="24"/>
      <c r="D79" s="24"/>
      <c r="E79" s="24"/>
    </row>
    <row r="80" spans="1:5" ht="15">
      <c r="A80" s="22"/>
      <c r="B80" s="22"/>
      <c r="C80" s="24"/>
      <c r="D80" s="24"/>
      <c r="E80" s="24"/>
    </row>
    <row r="81" spans="1:5" ht="15">
      <c r="A81" s="22"/>
      <c r="B81" s="22"/>
      <c r="C81" s="24"/>
      <c r="D81" s="24"/>
      <c r="E81" s="24"/>
    </row>
    <row r="82" spans="1:5" ht="15">
      <c r="A82" s="22"/>
      <c r="B82" s="22"/>
      <c r="C82" s="24"/>
      <c r="D82" s="24"/>
      <c r="E82" s="24"/>
    </row>
    <row r="83" spans="1:5" ht="15">
      <c r="A83" s="22"/>
      <c r="B83" s="22"/>
      <c r="C83" s="24"/>
      <c r="D83" s="24"/>
      <c r="E83" s="24"/>
    </row>
    <row r="84" spans="1:5" ht="15">
      <c r="A84" s="22"/>
      <c r="B84" s="22"/>
      <c r="C84" s="24"/>
      <c r="D84" s="24"/>
      <c r="E84" s="24"/>
    </row>
    <row r="85" spans="1:5" ht="15">
      <c r="A85" s="22"/>
      <c r="B85" s="22"/>
      <c r="C85" s="24"/>
      <c r="D85" s="24"/>
      <c r="E85" s="24"/>
    </row>
    <row r="86" spans="1:5" ht="15">
      <c r="A86" s="22"/>
      <c r="B86" s="22"/>
      <c r="C86" s="24"/>
      <c r="D86" s="24"/>
      <c r="E86" s="24"/>
    </row>
    <row r="87" spans="1:5" ht="15">
      <c r="A87" s="22"/>
      <c r="B87" s="22"/>
      <c r="C87" s="24"/>
      <c r="D87" s="24"/>
      <c r="E87" s="24"/>
    </row>
    <row r="88" spans="1:5" ht="15">
      <c r="A88" s="22"/>
      <c r="B88" s="22"/>
      <c r="C88" s="24"/>
      <c r="D88" s="24"/>
      <c r="E88" s="24"/>
    </row>
    <row r="89" spans="1:5" ht="15">
      <c r="A89" s="22"/>
      <c r="B89" s="22"/>
      <c r="C89" s="24"/>
      <c r="D89" s="24"/>
      <c r="E89" s="24"/>
    </row>
    <row r="90" spans="1:5" ht="15">
      <c r="A90" s="22"/>
      <c r="B90" s="22"/>
      <c r="C90" s="24"/>
      <c r="D90" s="24"/>
      <c r="E90" s="24"/>
    </row>
    <row r="91" spans="1:5" ht="15">
      <c r="A91" s="22"/>
      <c r="B91" s="22"/>
      <c r="C91" s="24"/>
      <c r="D91" s="24"/>
      <c r="E91" s="24"/>
    </row>
    <row r="92" spans="1:5" ht="15">
      <c r="A92" s="22"/>
      <c r="B92" s="22"/>
      <c r="C92" s="24"/>
      <c r="D92" s="24"/>
      <c r="E92" s="24"/>
    </row>
    <row r="93" spans="1:5" ht="15">
      <c r="A93" s="22"/>
      <c r="B93" s="22"/>
      <c r="C93" s="24"/>
      <c r="D93" s="24"/>
      <c r="E93" s="24"/>
    </row>
    <row r="94" spans="3:5" ht="15">
      <c r="C94" s="25"/>
      <c r="D94" s="25"/>
      <c r="E94" s="25"/>
    </row>
    <row r="95" spans="3:5" ht="15">
      <c r="C95" s="25"/>
      <c r="D95" s="25"/>
      <c r="E95" s="25"/>
    </row>
    <row r="96" spans="3:5" ht="15">
      <c r="C96" s="25"/>
      <c r="D96" s="25"/>
      <c r="E96" s="25"/>
    </row>
    <row r="97" spans="3:5" ht="15">
      <c r="C97" s="25"/>
      <c r="D97" s="25"/>
      <c r="E97" s="25"/>
    </row>
    <row r="98" spans="3:5" ht="15">
      <c r="C98" s="25"/>
      <c r="D98" s="25"/>
      <c r="E98" s="25"/>
    </row>
    <row r="99" spans="3:5" ht="15">
      <c r="C99" s="25"/>
      <c r="D99" s="25"/>
      <c r="E99" s="25"/>
    </row>
    <row r="100" spans="3:5" ht="15">
      <c r="C100" s="25"/>
      <c r="D100" s="25"/>
      <c r="E100" s="25"/>
    </row>
    <row r="101" spans="3:5" ht="15">
      <c r="C101" s="25"/>
      <c r="D101" s="25"/>
      <c r="E101" s="25"/>
    </row>
    <row r="102" spans="3:5" ht="15">
      <c r="C102" s="25"/>
      <c r="D102" s="25"/>
      <c r="E102" s="25"/>
    </row>
    <row r="103" spans="3:5" ht="15">
      <c r="C103" s="25"/>
      <c r="D103" s="25"/>
      <c r="E103" s="25"/>
    </row>
    <row r="104" spans="3:5" ht="15">
      <c r="C104" s="25"/>
      <c r="D104" s="25"/>
      <c r="E104" s="25"/>
    </row>
    <row r="105" spans="3:5" ht="15">
      <c r="C105" s="25"/>
      <c r="D105" s="25"/>
      <c r="E105" s="25"/>
    </row>
    <row r="106" spans="3:5" ht="15">
      <c r="C106" s="25"/>
      <c r="D106" s="25"/>
      <c r="E106" s="25"/>
    </row>
    <row r="107" spans="3:5" ht="15">
      <c r="C107" s="25"/>
      <c r="D107" s="25"/>
      <c r="E107" s="25"/>
    </row>
    <row r="108" spans="3:5" ht="15">
      <c r="C108" s="25"/>
      <c r="D108" s="25"/>
      <c r="E108" s="25"/>
    </row>
    <row r="109" spans="3:5" ht="15">
      <c r="C109" s="25"/>
      <c r="D109" s="25"/>
      <c r="E109" s="25"/>
    </row>
    <row r="110" spans="3:5" ht="15">
      <c r="C110" s="25"/>
      <c r="D110" s="25"/>
      <c r="E110" s="25"/>
    </row>
    <row r="111" spans="3:5" ht="15">
      <c r="C111" s="25"/>
      <c r="D111" s="25"/>
      <c r="E111" s="25"/>
    </row>
    <row r="112" spans="3:5" ht="15">
      <c r="C112" s="25"/>
      <c r="D112" s="25"/>
      <c r="E112" s="25"/>
    </row>
    <row r="113" spans="3:5" ht="15">
      <c r="C113" s="25"/>
      <c r="D113" s="25"/>
      <c r="E113" s="25"/>
    </row>
    <row r="114" spans="3:5" ht="15">
      <c r="C114" s="25"/>
      <c r="D114" s="25"/>
      <c r="E114" s="25"/>
    </row>
    <row r="115" spans="3:5" ht="15">
      <c r="C115" s="25"/>
      <c r="D115" s="25"/>
      <c r="E115" s="25"/>
    </row>
    <row r="116" spans="3:5" ht="15">
      <c r="C116" s="25"/>
      <c r="D116" s="25"/>
      <c r="E116" s="25"/>
    </row>
  </sheetData>
  <sheetProtection selectLockedCells="1" selectUnlockedCells="1"/>
  <mergeCells count="2">
    <mergeCell ref="A8:E8"/>
    <mergeCell ref="D4:E4"/>
  </mergeCells>
  <printOptions/>
  <pageMargins left="0" right="0" top="0" bottom="0" header="0" footer="0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="80" zoomScaleNormal="80" zoomScalePageLayoutView="0" workbookViewId="0" topLeftCell="A1">
      <selection activeCell="D1" sqref="D1:E4"/>
    </sheetView>
  </sheetViews>
  <sheetFormatPr defaultColWidth="9.00390625" defaultRowHeight="12.75"/>
  <cols>
    <col min="1" max="1" width="18.375" style="67" customWidth="1"/>
    <col min="2" max="2" width="32.75390625" style="67" customWidth="1"/>
    <col min="3" max="3" width="30.125" style="68" customWidth="1"/>
    <col min="4" max="4" width="38.875" style="68" customWidth="1"/>
  </cols>
  <sheetData>
    <row r="1" spans="1:5" ht="15.75">
      <c r="A1" s="73"/>
      <c r="B1" s="73"/>
      <c r="C1" s="81"/>
      <c r="D1" s="420" t="s">
        <v>329</v>
      </c>
      <c r="E1" s="75"/>
    </row>
    <row r="2" spans="1:5" ht="15.75">
      <c r="A2" s="73"/>
      <c r="B2" s="73"/>
      <c r="C2" s="81"/>
      <c r="D2" s="420" t="s">
        <v>678</v>
      </c>
      <c r="E2" s="75"/>
    </row>
    <row r="3" spans="1:5" ht="15.75">
      <c r="A3" s="73"/>
      <c r="B3" s="73"/>
      <c r="C3" s="81"/>
      <c r="D3" s="420" t="s">
        <v>2</v>
      </c>
      <c r="E3" s="75"/>
    </row>
    <row r="4" spans="1:5" ht="15.75">
      <c r="A4" s="73"/>
      <c r="B4" s="73"/>
      <c r="C4" s="81"/>
      <c r="D4" s="529" t="s">
        <v>677</v>
      </c>
      <c r="E4" s="529"/>
    </row>
    <row r="5" spans="1:5" ht="15.75">
      <c r="A5" s="73"/>
      <c r="B5" s="73"/>
      <c r="C5" s="81"/>
      <c r="D5" s="230"/>
      <c r="E5" s="229"/>
    </row>
    <row r="6" spans="1:5" ht="15.75">
      <c r="A6" s="73"/>
      <c r="B6" s="73"/>
      <c r="C6" s="81"/>
      <c r="D6" s="81"/>
      <c r="E6" s="75"/>
    </row>
    <row r="7" spans="1:5" ht="15.75">
      <c r="A7" s="73"/>
      <c r="B7" s="73"/>
      <c r="C7" s="81"/>
      <c r="D7" s="81"/>
      <c r="E7" s="75"/>
    </row>
    <row r="8" spans="1:5" ht="13.5" customHeight="1">
      <c r="A8" s="530" t="s">
        <v>607</v>
      </c>
      <c r="B8" s="530"/>
      <c r="C8" s="530"/>
      <c r="D8" s="530"/>
      <c r="E8" s="75"/>
    </row>
    <row r="9" spans="1:5" ht="21" customHeight="1">
      <c r="A9" s="530"/>
      <c r="B9" s="530"/>
      <c r="C9" s="530"/>
      <c r="D9" s="530"/>
      <c r="E9" s="75"/>
    </row>
    <row r="10" spans="1:5" ht="15.75">
      <c r="A10" s="73"/>
      <c r="B10" s="73"/>
      <c r="C10" s="81"/>
      <c r="D10" s="81"/>
      <c r="E10" s="75"/>
    </row>
    <row r="11" spans="1:5" ht="58.5" customHeight="1">
      <c r="A11" s="231" t="s">
        <v>330</v>
      </c>
      <c r="B11" s="231" t="s">
        <v>331</v>
      </c>
      <c r="C11" s="531" t="s">
        <v>332</v>
      </c>
      <c r="D11" s="531"/>
      <c r="E11" s="75"/>
    </row>
    <row r="12" spans="1:5" ht="80.25" customHeight="1">
      <c r="A12" s="69">
        <v>650</v>
      </c>
      <c r="B12" s="70"/>
      <c r="C12" s="532" t="s">
        <v>333</v>
      </c>
      <c r="D12" s="532"/>
      <c r="E12" s="75"/>
    </row>
    <row r="13" spans="1:5" s="42" customFormat="1" ht="104.25" customHeight="1">
      <c r="A13" s="232"/>
      <c r="B13" s="231" t="s">
        <v>334</v>
      </c>
      <c r="C13" s="520" t="s">
        <v>335</v>
      </c>
      <c r="D13" s="520"/>
      <c r="E13" s="233"/>
    </row>
    <row r="14" spans="1:5" s="42" customFormat="1" ht="91.5" customHeight="1">
      <c r="A14" s="232"/>
      <c r="B14" s="231" t="s">
        <v>336</v>
      </c>
      <c r="C14" s="520" t="s">
        <v>337</v>
      </c>
      <c r="D14" s="520"/>
      <c r="E14" s="233"/>
    </row>
    <row r="15" spans="1:5" s="42" customFormat="1" ht="80.25" customHeight="1">
      <c r="A15" s="232"/>
      <c r="B15" s="231" t="s">
        <v>338</v>
      </c>
      <c r="C15" s="523" t="s">
        <v>424</v>
      </c>
      <c r="D15" s="524"/>
      <c r="E15" s="233"/>
    </row>
    <row r="16" spans="1:5" s="42" customFormat="1" ht="76.5" customHeight="1">
      <c r="A16" s="232"/>
      <c r="B16" s="231" t="s">
        <v>339</v>
      </c>
      <c r="C16" s="520" t="s">
        <v>411</v>
      </c>
      <c r="D16" s="520"/>
      <c r="E16" s="233"/>
    </row>
    <row r="17" spans="1:5" s="42" customFormat="1" ht="108" customHeight="1">
      <c r="A17" s="234"/>
      <c r="B17" s="235" t="s">
        <v>459</v>
      </c>
      <c r="C17" s="525" t="s">
        <v>460</v>
      </c>
      <c r="D17" s="526"/>
      <c r="E17" s="233"/>
    </row>
    <row r="18" spans="1:5" s="42" customFormat="1" ht="62.25" customHeight="1">
      <c r="A18" s="232"/>
      <c r="B18" s="231" t="s">
        <v>340</v>
      </c>
      <c r="C18" s="520" t="s">
        <v>425</v>
      </c>
      <c r="D18" s="520"/>
      <c r="E18" s="233"/>
    </row>
    <row r="19" spans="1:5" s="42" customFormat="1" ht="92.25" customHeight="1">
      <c r="A19" s="232"/>
      <c r="B19" s="231" t="s">
        <v>341</v>
      </c>
      <c r="C19" s="520" t="s">
        <v>426</v>
      </c>
      <c r="D19" s="520"/>
      <c r="E19" s="233"/>
    </row>
    <row r="20" spans="1:5" s="42" customFormat="1" ht="48" customHeight="1">
      <c r="A20" s="232"/>
      <c r="B20" s="231" t="s">
        <v>342</v>
      </c>
      <c r="C20" s="520" t="s">
        <v>419</v>
      </c>
      <c r="D20" s="520"/>
      <c r="E20" s="233"/>
    </row>
    <row r="21" spans="1:5" s="42" customFormat="1" ht="96.75" customHeight="1">
      <c r="A21" s="232"/>
      <c r="B21" s="231" t="s">
        <v>343</v>
      </c>
      <c r="C21" s="520" t="s">
        <v>427</v>
      </c>
      <c r="D21" s="520"/>
      <c r="E21" s="233"/>
    </row>
    <row r="22" spans="1:5" ht="99" customHeight="1">
      <c r="A22" s="232"/>
      <c r="B22" s="231" t="s">
        <v>344</v>
      </c>
      <c r="C22" s="520" t="s">
        <v>428</v>
      </c>
      <c r="D22" s="520"/>
      <c r="E22" s="75"/>
    </row>
    <row r="23" spans="1:5" ht="107.25" customHeight="1">
      <c r="A23" s="232"/>
      <c r="B23" s="231" t="s">
        <v>345</v>
      </c>
      <c r="C23" s="520" t="s">
        <v>429</v>
      </c>
      <c r="D23" s="520"/>
      <c r="E23" s="75"/>
    </row>
    <row r="24" spans="1:5" ht="123.75" customHeight="1">
      <c r="A24" s="232"/>
      <c r="B24" s="231" t="s">
        <v>346</v>
      </c>
      <c r="C24" s="520" t="s">
        <v>430</v>
      </c>
      <c r="D24" s="520"/>
      <c r="E24" s="75"/>
    </row>
    <row r="25" spans="1:5" ht="73.5" customHeight="1">
      <c r="A25" s="232"/>
      <c r="B25" s="231" t="s">
        <v>347</v>
      </c>
      <c r="C25" s="523" t="s">
        <v>433</v>
      </c>
      <c r="D25" s="524"/>
      <c r="E25" s="75"/>
    </row>
    <row r="26" spans="1:5" ht="69" customHeight="1">
      <c r="A26" s="234"/>
      <c r="B26" s="235" t="s">
        <v>461</v>
      </c>
      <c r="C26" s="525" t="s">
        <v>458</v>
      </c>
      <c r="D26" s="526"/>
      <c r="E26" s="75"/>
    </row>
    <row r="27" spans="1:5" ht="75.75" customHeight="1">
      <c r="A27" s="232"/>
      <c r="B27" s="231" t="s">
        <v>446</v>
      </c>
      <c r="C27" s="520" t="s">
        <v>434</v>
      </c>
      <c r="D27" s="520"/>
      <c r="E27" s="75"/>
    </row>
    <row r="28" spans="1:5" ht="81" customHeight="1">
      <c r="A28" s="232"/>
      <c r="B28" s="231" t="s">
        <v>348</v>
      </c>
      <c r="C28" s="520" t="s">
        <v>431</v>
      </c>
      <c r="D28" s="520"/>
      <c r="E28" s="75"/>
    </row>
    <row r="29" spans="1:5" ht="54" customHeight="1">
      <c r="A29" s="232"/>
      <c r="B29" s="231" t="s">
        <v>349</v>
      </c>
      <c r="C29" s="520" t="s">
        <v>432</v>
      </c>
      <c r="D29" s="520"/>
      <c r="E29" s="75"/>
    </row>
    <row r="30" spans="1:5" ht="65.25" customHeight="1">
      <c r="A30" s="232"/>
      <c r="B30" s="231" t="s">
        <v>350</v>
      </c>
      <c r="C30" s="520" t="s">
        <v>435</v>
      </c>
      <c r="D30" s="520"/>
      <c r="E30" s="75"/>
    </row>
    <row r="31" spans="1:5" ht="34.5" customHeight="1">
      <c r="A31" s="232"/>
      <c r="B31" s="231" t="s">
        <v>351</v>
      </c>
      <c r="C31" s="520" t="s">
        <v>421</v>
      </c>
      <c r="D31" s="520"/>
      <c r="E31" s="75"/>
    </row>
    <row r="32" spans="1:5" ht="45" customHeight="1">
      <c r="A32" s="232"/>
      <c r="B32" s="231" t="s">
        <v>352</v>
      </c>
      <c r="C32" s="520" t="s">
        <v>423</v>
      </c>
      <c r="D32" s="520"/>
      <c r="E32" s="75"/>
    </row>
    <row r="33" spans="1:5" ht="35.25" customHeight="1">
      <c r="A33" s="232"/>
      <c r="B33" s="231" t="s">
        <v>653</v>
      </c>
      <c r="C33" s="520" t="s">
        <v>436</v>
      </c>
      <c r="D33" s="520"/>
      <c r="E33" s="75"/>
    </row>
    <row r="34" spans="1:5" ht="44.25" customHeight="1">
      <c r="A34" s="232"/>
      <c r="B34" s="231" t="s">
        <v>654</v>
      </c>
      <c r="C34" s="520" t="s">
        <v>437</v>
      </c>
      <c r="D34" s="520"/>
      <c r="E34" s="75"/>
    </row>
    <row r="35" spans="1:5" ht="103.5" customHeight="1">
      <c r="A35" s="232"/>
      <c r="B35" s="231" t="s">
        <v>655</v>
      </c>
      <c r="C35" s="527" t="s">
        <v>590</v>
      </c>
      <c r="D35" s="528"/>
      <c r="E35" s="75"/>
    </row>
    <row r="36" spans="1:5" ht="43.5" customHeight="1">
      <c r="A36" s="232"/>
      <c r="B36" s="231" t="s">
        <v>656</v>
      </c>
      <c r="C36" s="520" t="s">
        <v>610</v>
      </c>
      <c r="D36" s="520"/>
      <c r="E36" s="75"/>
    </row>
    <row r="37" spans="1:5" ht="54" customHeight="1">
      <c r="A37" s="232"/>
      <c r="B37" s="231" t="s">
        <v>657</v>
      </c>
      <c r="C37" s="520" t="s">
        <v>415</v>
      </c>
      <c r="D37" s="520"/>
      <c r="E37" s="75"/>
    </row>
    <row r="38" spans="1:5" ht="43.5" customHeight="1">
      <c r="A38" s="232"/>
      <c r="B38" s="231" t="s">
        <v>658</v>
      </c>
      <c r="C38" s="520" t="s">
        <v>438</v>
      </c>
      <c r="D38" s="520"/>
      <c r="E38" s="75"/>
    </row>
    <row r="39" spans="1:5" ht="38.25" customHeight="1">
      <c r="A39" s="232"/>
      <c r="B39" s="231" t="s">
        <v>659</v>
      </c>
      <c r="C39" s="520" t="s">
        <v>439</v>
      </c>
      <c r="D39" s="520"/>
      <c r="E39" s="75"/>
    </row>
    <row r="40" spans="1:5" ht="88.5" customHeight="1">
      <c r="A40" s="232"/>
      <c r="B40" s="231" t="s">
        <v>660</v>
      </c>
      <c r="C40" s="520" t="s">
        <v>440</v>
      </c>
      <c r="D40" s="520"/>
      <c r="E40" s="75"/>
    </row>
    <row r="41" spans="1:5" ht="39.75" customHeight="1">
      <c r="A41" s="232"/>
      <c r="B41" s="231" t="s">
        <v>661</v>
      </c>
      <c r="C41" s="520" t="s">
        <v>402</v>
      </c>
      <c r="D41" s="520"/>
      <c r="E41" s="75"/>
    </row>
    <row r="42" spans="1:5" ht="39" customHeight="1">
      <c r="A42" s="232"/>
      <c r="B42" s="231" t="s">
        <v>662</v>
      </c>
      <c r="C42" s="520" t="s">
        <v>441</v>
      </c>
      <c r="D42" s="520"/>
      <c r="E42" s="75"/>
    </row>
    <row r="43" spans="1:5" ht="113.25" customHeight="1">
      <c r="A43" s="232"/>
      <c r="B43" s="76" t="s">
        <v>663</v>
      </c>
      <c r="C43" s="520" t="s">
        <v>442</v>
      </c>
      <c r="D43" s="520"/>
      <c r="E43" s="75"/>
    </row>
    <row r="44" spans="1:5" ht="81" customHeight="1">
      <c r="A44" s="232"/>
      <c r="B44" s="231" t="s">
        <v>664</v>
      </c>
      <c r="C44" s="520" t="s">
        <v>443</v>
      </c>
      <c r="D44" s="520"/>
      <c r="E44" s="75"/>
    </row>
    <row r="45" spans="1:5" ht="43.5" customHeight="1">
      <c r="A45" s="232"/>
      <c r="B45" s="231" t="s">
        <v>665</v>
      </c>
      <c r="C45" s="520" t="s">
        <v>444</v>
      </c>
      <c r="D45" s="520"/>
      <c r="E45" s="75"/>
    </row>
    <row r="46" spans="1:5" ht="56.25" customHeight="1">
      <c r="A46" s="236"/>
      <c r="B46" s="237" t="s">
        <v>666</v>
      </c>
      <c r="C46" s="518" t="s">
        <v>589</v>
      </c>
      <c r="D46" s="519"/>
      <c r="E46" s="75"/>
    </row>
    <row r="47" spans="1:5" ht="58.5" customHeight="1" hidden="1">
      <c r="A47" s="238"/>
      <c r="B47" s="238"/>
      <c r="C47" s="521"/>
      <c r="D47" s="522"/>
      <c r="E47" s="75"/>
    </row>
    <row r="48" spans="1:5" ht="38.25" customHeight="1" hidden="1">
      <c r="A48" s="238"/>
      <c r="B48" s="238"/>
      <c r="C48" s="521"/>
      <c r="D48" s="522"/>
      <c r="E48" s="75"/>
    </row>
    <row r="49" spans="1:5" ht="15.75">
      <c r="A49" s="78"/>
      <c r="B49" s="78"/>
      <c r="C49" s="80"/>
      <c r="D49" s="80"/>
      <c r="E49" s="75"/>
    </row>
    <row r="50" spans="1:4" ht="12.75">
      <c r="A50" s="71"/>
      <c r="B50" s="71"/>
      <c r="C50" s="72"/>
      <c r="D50" s="72"/>
    </row>
    <row r="51" spans="1:4" ht="12.75">
      <c r="A51" s="71"/>
      <c r="B51" s="71"/>
      <c r="C51" s="72"/>
      <c r="D51" s="72"/>
    </row>
    <row r="52" spans="1:4" ht="12.75">
      <c r="A52" s="71"/>
      <c r="B52" s="71"/>
      <c r="C52" s="72"/>
      <c r="D52" s="72"/>
    </row>
    <row r="53" spans="1:4" ht="12.75">
      <c r="A53" s="71"/>
      <c r="B53" s="71"/>
      <c r="C53" s="72"/>
      <c r="D53" s="72"/>
    </row>
    <row r="54" spans="1:4" ht="12.75">
      <c r="A54" s="71"/>
      <c r="B54" s="71"/>
      <c r="C54" s="72"/>
      <c r="D54" s="72"/>
    </row>
    <row r="55" spans="1:4" ht="12.75">
      <c r="A55" s="71"/>
      <c r="B55" s="71"/>
      <c r="C55" s="72"/>
      <c r="D55" s="72"/>
    </row>
    <row r="56" spans="1:4" ht="12.75">
      <c r="A56" s="71"/>
      <c r="B56" s="71"/>
      <c r="C56" s="72"/>
      <c r="D56" s="72"/>
    </row>
    <row r="57" spans="1:4" ht="12.75">
      <c r="A57" s="71"/>
      <c r="B57" s="71"/>
      <c r="C57" s="72"/>
      <c r="D57" s="72"/>
    </row>
    <row r="58" spans="1:4" ht="12.75">
      <c r="A58" s="71"/>
      <c r="B58" s="71"/>
      <c r="C58" s="72"/>
      <c r="D58" s="72"/>
    </row>
    <row r="59" spans="1:4" ht="12.75">
      <c r="A59" s="71"/>
      <c r="B59" s="71"/>
      <c r="C59" s="72"/>
      <c r="D59" s="72"/>
    </row>
    <row r="60" spans="1:4" ht="12.75">
      <c r="A60" s="71"/>
      <c r="B60" s="71"/>
      <c r="C60" s="72"/>
      <c r="D60" s="72"/>
    </row>
    <row r="61" spans="1:4" ht="15.75">
      <c r="A61" s="71"/>
      <c r="B61" s="71"/>
      <c r="C61" s="80"/>
      <c r="D61" s="72"/>
    </row>
    <row r="62" spans="1:4" ht="15.75">
      <c r="A62" s="71"/>
      <c r="B62" s="71"/>
      <c r="C62" s="80"/>
      <c r="D62" s="72"/>
    </row>
    <row r="63" spans="1:4" ht="12.75">
      <c r="A63" s="71"/>
      <c r="B63" s="71"/>
      <c r="C63" s="72"/>
      <c r="D63" s="72"/>
    </row>
    <row r="64" spans="1:4" ht="12.75">
      <c r="A64" s="71"/>
      <c r="B64" s="71"/>
      <c r="C64" s="72"/>
      <c r="D64" s="72"/>
    </row>
    <row r="65" spans="1:4" ht="12.75">
      <c r="A65" s="71"/>
      <c r="B65" s="71"/>
      <c r="C65" s="72"/>
      <c r="D65" s="72"/>
    </row>
    <row r="66" spans="1:4" ht="12.75">
      <c r="A66" s="71"/>
      <c r="B66" s="71"/>
      <c r="C66" s="72"/>
      <c r="D66" s="72"/>
    </row>
    <row r="67" spans="1:4" ht="12.75">
      <c r="A67" s="71"/>
      <c r="B67" s="71"/>
      <c r="C67" s="72"/>
      <c r="D67" s="72"/>
    </row>
    <row r="68" spans="1:4" ht="12.75">
      <c r="A68" s="71"/>
      <c r="B68" s="71"/>
      <c r="C68" s="72"/>
      <c r="D68" s="72"/>
    </row>
    <row r="69" spans="1:4" ht="12.75">
      <c r="A69" s="71"/>
      <c r="B69" s="71"/>
      <c r="C69" s="72"/>
      <c r="D69" s="72"/>
    </row>
    <row r="70" spans="1:4" ht="12.75">
      <c r="A70" s="71"/>
      <c r="B70" s="71"/>
      <c r="C70" s="72"/>
      <c r="D70" s="72"/>
    </row>
    <row r="71" spans="1:4" ht="12.75">
      <c r="A71" s="71"/>
      <c r="B71" s="71"/>
      <c r="C71" s="72"/>
      <c r="D71" s="72"/>
    </row>
    <row r="72" spans="1:4" ht="12.75">
      <c r="A72" s="71"/>
      <c r="B72" s="71"/>
      <c r="C72" s="72"/>
      <c r="D72" s="72"/>
    </row>
    <row r="73" spans="1:4" ht="12.75">
      <c r="A73" s="71"/>
      <c r="B73" s="71"/>
      <c r="C73" s="72"/>
      <c r="D73" s="72"/>
    </row>
    <row r="74" spans="1:4" ht="12.75">
      <c r="A74" s="71"/>
      <c r="B74" s="71"/>
      <c r="C74" s="72"/>
      <c r="D74" s="72"/>
    </row>
    <row r="75" spans="1:4" ht="12.75">
      <c r="A75" s="71"/>
      <c r="B75" s="71"/>
      <c r="C75" s="72"/>
      <c r="D75" s="72"/>
    </row>
    <row r="76" spans="1:4" ht="12.75">
      <c r="A76" s="71"/>
      <c r="B76" s="71"/>
      <c r="C76" s="72"/>
      <c r="D76" s="72"/>
    </row>
    <row r="77" spans="1:4" ht="12.75">
      <c r="A77" s="71"/>
      <c r="B77" s="71"/>
      <c r="C77" s="72"/>
      <c r="D77" s="72"/>
    </row>
    <row r="78" spans="1:4" ht="12.75">
      <c r="A78" s="71"/>
      <c r="B78" s="71"/>
      <c r="C78" s="72"/>
      <c r="D78" s="72"/>
    </row>
    <row r="79" spans="1:4" ht="12.75">
      <c r="A79" s="71"/>
      <c r="B79" s="71"/>
      <c r="C79" s="72"/>
      <c r="D79" s="72"/>
    </row>
    <row r="80" spans="1:4" ht="12.75">
      <c r="A80" s="71"/>
      <c r="B80" s="71"/>
      <c r="C80" s="72"/>
      <c r="D80" s="72"/>
    </row>
    <row r="81" spans="1:4" ht="12.75">
      <c r="A81" s="71"/>
      <c r="B81" s="71"/>
      <c r="C81" s="72"/>
      <c r="D81" s="72"/>
    </row>
    <row r="82" spans="1:4" ht="12.75">
      <c r="A82" s="71"/>
      <c r="B82" s="71"/>
      <c r="C82" s="72"/>
      <c r="D82" s="72"/>
    </row>
    <row r="83" spans="1:4" ht="12.75">
      <c r="A83" s="71"/>
      <c r="B83" s="71"/>
      <c r="C83" s="72"/>
      <c r="D83" s="72"/>
    </row>
    <row r="84" spans="1:4" ht="12.75">
      <c r="A84" s="71"/>
      <c r="B84" s="71"/>
      <c r="C84" s="72"/>
      <c r="D84" s="72"/>
    </row>
    <row r="85" spans="1:4" ht="12.75">
      <c r="A85" s="71"/>
      <c r="B85" s="71"/>
      <c r="C85" s="72"/>
      <c r="D85" s="72"/>
    </row>
    <row r="86" spans="1:4" ht="12.75">
      <c r="A86" s="71"/>
      <c r="B86" s="71"/>
      <c r="C86" s="72"/>
      <c r="D86" s="72"/>
    </row>
    <row r="87" spans="1:4" ht="12.75">
      <c r="A87" s="71"/>
      <c r="B87" s="71"/>
      <c r="C87" s="72"/>
      <c r="D87" s="72"/>
    </row>
    <row r="88" spans="1:4" ht="12.75">
      <c r="A88" s="71"/>
      <c r="B88" s="71"/>
      <c r="C88" s="72"/>
      <c r="D88" s="72"/>
    </row>
    <row r="89" spans="1:4" ht="12.75">
      <c r="A89" s="71"/>
      <c r="B89" s="71"/>
      <c r="C89" s="72"/>
      <c r="D89" s="72"/>
    </row>
    <row r="90" spans="1:4" ht="12.75">
      <c r="A90" s="71"/>
      <c r="B90" s="71"/>
      <c r="C90" s="72"/>
      <c r="D90" s="72"/>
    </row>
    <row r="91" spans="1:4" ht="12.75">
      <c r="A91" s="71"/>
      <c r="B91" s="71"/>
      <c r="C91" s="72"/>
      <c r="D91" s="72"/>
    </row>
    <row r="92" spans="1:4" ht="12.75">
      <c r="A92" s="71"/>
      <c r="B92" s="71"/>
      <c r="C92" s="72"/>
      <c r="D92" s="72"/>
    </row>
    <row r="93" spans="1:4" ht="12.75">
      <c r="A93" s="71"/>
      <c r="B93" s="71"/>
      <c r="C93" s="72"/>
      <c r="D93" s="72"/>
    </row>
    <row r="94" spans="1:4" ht="12.75">
      <c r="A94" s="71"/>
      <c r="B94" s="71"/>
      <c r="C94" s="72"/>
      <c r="D94" s="72"/>
    </row>
    <row r="95" spans="1:4" ht="12.75">
      <c r="A95" s="71"/>
      <c r="B95" s="71"/>
      <c r="C95" s="72"/>
      <c r="D95" s="72"/>
    </row>
    <row r="96" spans="1:4" ht="12.75">
      <c r="A96" s="71"/>
      <c r="B96" s="71"/>
      <c r="C96" s="72"/>
      <c r="D96" s="72"/>
    </row>
    <row r="97" spans="1:4" ht="12.75">
      <c r="A97" s="71"/>
      <c r="B97" s="71"/>
      <c r="C97" s="72"/>
      <c r="D97" s="72"/>
    </row>
    <row r="98" spans="1:4" ht="12.75">
      <c r="A98" s="71"/>
      <c r="B98" s="71"/>
      <c r="C98" s="72"/>
      <c r="D98" s="72"/>
    </row>
    <row r="99" spans="1:4" ht="12.75">
      <c r="A99" s="71"/>
      <c r="B99" s="71"/>
      <c r="C99" s="72"/>
      <c r="D99" s="72"/>
    </row>
    <row r="100" spans="1:4" ht="12.75">
      <c r="A100" s="71"/>
      <c r="B100" s="71"/>
      <c r="C100" s="72"/>
      <c r="D100" s="72"/>
    </row>
    <row r="101" spans="1:4" ht="12.75">
      <c r="A101" s="71"/>
      <c r="B101" s="71"/>
      <c r="C101" s="72"/>
      <c r="D101" s="72"/>
    </row>
    <row r="102" spans="1:4" ht="12.75">
      <c r="A102" s="71"/>
      <c r="B102" s="71"/>
      <c r="C102" s="72"/>
      <c r="D102" s="72"/>
    </row>
    <row r="103" spans="1:4" ht="12.75">
      <c r="A103" s="71"/>
      <c r="B103" s="71"/>
      <c r="C103" s="72"/>
      <c r="D103" s="72"/>
    </row>
    <row r="104" spans="1:4" ht="12.75">
      <c r="A104" s="71"/>
      <c r="B104" s="71"/>
      <c r="C104" s="72"/>
      <c r="D104" s="72"/>
    </row>
    <row r="105" spans="1:4" ht="12.75">
      <c r="A105" s="71"/>
      <c r="B105" s="71"/>
      <c r="C105" s="72"/>
      <c r="D105" s="72"/>
    </row>
    <row r="106" spans="1:4" ht="12.75">
      <c r="A106" s="71"/>
      <c r="B106" s="71"/>
      <c r="C106" s="72"/>
      <c r="D106" s="72"/>
    </row>
    <row r="107" spans="1:4" ht="12.75">
      <c r="A107" s="71"/>
      <c r="B107" s="71"/>
      <c r="C107" s="72"/>
      <c r="D107" s="72"/>
    </row>
    <row r="108" spans="1:4" ht="12.75">
      <c r="A108" s="71"/>
      <c r="B108" s="71"/>
      <c r="C108" s="72"/>
      <c r="D108" s="72"/>
    </row>
    <row r="109" spans="1:4" ht="12.75">
      <c r="A109" s="71"/>
      <c r="B109" s="71"/>
      <c r="C109" s="72"/>
      <c r="D109" s="72"/>
    </row>
    <row r="110" spans="1:4" ht="12.75">
      <c r="A110" s="71"/>
      <c r="B110" s="71"/>
      <c r="C110" s="72"/>
      <c r="D110" s="72"/>
    </row>
    <row r="111" spans="1:4" ht="12.75">
      <c r="A111" s="71"/>
      <c r="B111" s="71"/>
      <c r="C111" s="72"/>
      <c r="D111" s="72"/>
    </row>
    <row r="112" spans="1:4" ht="12.75">
      <c r="A112" s="71"/>
      <c r="B112" s="71"/>
      <c r="C112" s="72"/>
      <c r="D112" s="72"/>
    </row>
    <row r="113" spans="1:4" ht="12.75">
      <c r="A113" s="71"/>
      <c r="B113" s="71"/>
      <c r="C113" s="72"/>
      <c r="D113" s="72"/>
    </row>
    <row r="114" spans="1:4" ht="12.75">
      <c r="A114" s="71"/>
      <c r="B114" s="71"/>
      <c r="C114" s="72"/>
      <c r="D114" s="72"/>
    </row>
    <row r="115" spans="1:4" ht="12.75">
      <c r="A115" s="71"/>
      <c r="B115" s="71"/>
      <c r="C115" s="72"/>
      <c r="D115" s="72"/>
    </row>
  </sheetData>
  <sheetProtection selectLockedCells="1" selectUnlockedCells="1"/>
  <mergeCells count="40">
    <mergeCell ref="D4:E4"/>
    <mergeCell ref="A8:D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35:D35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5:D45"/>
    <mergeCell ref="C31:D31"/>
    <mergeCell ref="C32:D32"/>
    <mergeCell ref="C33:D33"/>
    <mergeCell ref="C34:D34"/>
    <mergeCell ref="C36:D36"/>
    <mergeCell ref="C37:D37"/>
    <mergeCell ref="C46:D46"/>
    <mergeCell ref="C38:D38"/>
    <mergeCell ref="C39:D39"/>
    <mergeCell ref="C40:D40"/>
    <mergeCell ref="C47:D47"/>
    <mergeCell ref="C48:D48"/>
    <mergeCell ref="C41:D41"/>
    <mergeCell ref="C42:D42"/>
    <mergeCell ref="C43:D43"/>
    <mergeCell ref="C44:D44"/>
  </mergeCells>
  <printOptions/>
  <pageMargins left="0" right="0" top="0" bottom="0" header="0" footer="0"/>
  <pageSetup fitToHeight="0" fitToWidth="1" horizontalDpi="300" verticalDpi="3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5" sqref="B1:C5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spans="2:4" ht="15">
      <c r="B1" s="54"/>
      <c r="C1" s="2" t="s">
        <v>363</v>
      </c>
      <c r="D1" s="213"/>
    </row>
    <row r="2" spans="2:4" ht="15">
      <c r="B2" s="54"/>
      <c r="C2" s="2" t="s">
        <v>683</v>
      </c>
      <c r="D2" s="213"/>
    </row>
    <row r="3" spans="2:4" ht="15">
      <c r="B3" s="54"/>
      <c r="C3" s="2" t="s">
        <v>364</v>
      </c>
      <c r="D3" s="213"/>
    </row>
    <row r="4" spans="2:4" ht="15">
      <c r="B4" s="54"/>
      <c r="C4" s="190" t="s">
        <v>677</v>
      </c>
      <c r="D4" s="215"/>
    </row>
    <row r="5" spans="2:4" ht="12.75">
      <c r="B5" s="54"/>
      <c r="C5" s="54"/>
      <c r="D5" s="213"/>
    </row>
    <row r="6" spans="2:4" ht="12.75">
      <c r="B6" s="213"/>
      <c r="C6" s="213"/>
      <c r="D6" s="213"/>
    </row>
    <row r="8" spans="1:3" ht="12.75" customHeight="1">
      <c r="A8" s="535" t="s">
        <v>365</v>
      </c>
      <c r="B8" s="535"/>
      <c r="C8" s="535"/>
    </row>
    <row r="9" spans="1:3" ht="12.75" customHeight="1">
      <c r="A9" s="535" t="s">
        <v>366</v>
      </c>
      <c r="B9" s="535"/>
      <c r="C9" s="535"/>
    </row>
    <row r="10" spans="1:3" ht="12.75" customHeight="1">
      <c r="A10" s="535" t="s">
        <v>609</v>
      </c>
      <c r="B10" s="535"/>
      <c r="C10" s="535"/>
    </row>
    <row r="11" ht="15.75">
      <c r="A11" s="73"/>
    </row>
    <row r="12" spans="1:3" ht="31.5" customHeight="1">
      <c r="A12" s="577" t="s">
        <v>4</v>
      </c>
      <c r="B12" s="577" t="s">
        <v>367</v>
      </c>
      <c r="C12" s="577" t="s">
        <v>141</v>
      </c>
    </row>
    <row r="13" spans="1:3" ht="16.5" customHeight="1">
      <c r="A13" s="577"/>
      <c r="B13" s="577"/>
      <c r="C13" s="577"/>
    </row>
    <row r="14" spans="1:3" ht="15.75">
      <c r="A14" s="86">
        <v>1</v>
      </c>
      <c r="B14" s="87" t="s">
        <v>368</v>
      </c>
      <c r="C14" s="86" t="s">
        <v>369</v>
      </c>
    </row>
    <row r="15" spans="1:3" ht="15.75" customHeight="1">
      <c r="A15" s="86"/>
      <c r="B15" s="87" t="s">
        <v>643</v>
      </c>
      <c r="C15" s="86" t="s">
        <v>369</v>
      </c>
    </row>
    <row r="16" spans="1:3" ht="15.75" customHeight="1">
      <c r="A16" s="86"/>
      <c r="B16" s="87" t="s">
        <v>644</v>
      </c>
      <c r="C16" s="86" t="s">
        <v>369</v>
      </c>
    </row>
    <row r="17" spans="1:3" ht="15.75" customHeight="1">
      <c r="A17" s="86"/>
      <c r="B17" s="87" t="s">
        <v>645</v>
      </c>
      <c r="C17" s="86" t="s">
        <v>369</v>
      </c>
    </row>
    <row r="18" spans="1:3" ht="15.75">
      <c r="A18" s="88"/>
      <c r="B18" s="87" t="s">
        <v>643</v>
      </c>
      <c r="C18" s="86" t="s">
        <v>369</v>
      </c>
    </row>
    <row r="19" spans="1:3" ht="63">
      <c r="A19" s="86">
        <v>2</v>
      </c>
      <c r="B19" s="87" t="s">
        <v>370</v>
      </c>
      <c r="C19" s="86" t="s">
        <v>369</v>
      </c>
    </row>
    <row r="20" spans="1:3" ht="15.75">
      <c r="A20" s="88"/>
      <c r="B20" s="87" t="s">
        <v>643</v>
      </c>
      <c r="C20" s="86" t="s">
        <v>369</v>
      </c>
    </row>
    <row r="21" spans="1:3" ht="15.75">
      <c r="A21" s="88"/>
      <c r="B21" s="87" t="s">
        <v>644</v>
      </c>
      <c r="C21" s="86" t="s">
        <v>369</v>
      </c>
    </row>
    <row r="22" spans="1:3" ht="15.75" customHeight="1">
      <c r="A22" s="88"/>
      <c r="B22" s="87" t="s">
        <v>645</v>
      </c>
      <c r="C22" s="86" t="s">
        <v>369</v>
      </c>
    </row>
    <row r="23" spans="1:3" ht="15.75">
      <c r="A23" s="88"/>
      <c r="B23" s="87" t="s">
        <v>643</v>
      </c>
      <c r="C23" s="86" t="s">
        <v>369</v>
      </c>
    </row>
    <row r="24" spans="1:3" ht="31.5">
      <c r="A24" s="86">
        <v>3</v>
      </c>
      <c r="B24" s="87" t="s">
        <v>371</v>
      </c>
      <c r="C24" s="86" t="s">
        <v>369</v>
      </c>
    </row>
    <row r="25" spans="1:3" ht="15.75">
      <c r="A25" s="88"/>
      <c r="B25" s="87" t="s">
        <v>643</v>
      </c>
      <c r="C25" s="86" t="s">
        <v>369</v>
      </c>
    </row>
    <row r="26" spans="1:3" ht="15.75">
      <c r="A26" s="88"/>
      <c r="B26" s="87" t="s">
        <v>644</v>
      </c>
      <c r="C26" s="86" t="s">
        <v>369</v>
      </c>
    </row>
    <row r="27" spans="1:3" ht="15.75" customHeight="1">
      <c r="A27" s="88"/>
      <c r="B27" s="87" t="s">
        <v>645</v>
      </c>
      <c r="C27" s="86" t="s">
        <v>369</v>
      </c>
    </row>
    <row r="28" spans="1:3" ht="15.75">
      <c r="A28" s="88"/>
      <c r="B28" s="87" t="s">
        <v>643</v>
      </c>
      <c r="C28" s="86" t="s">
        <v>369</v>
      </c>
    </row>
  </sheetData>
  <sheetProtection selectLockedCells="1" selectUnlockedCells="1"/>
  <mergeCells count="6">
    <mergeCell ref="A8:C8"/>
    <mergeCell ref="A9:C9"/>
    <mergeCell ref="A10:C10"/>
    <mergeCell ref="A12:A13"/>
    <mergeCell ref="B12:B13"/>
    <mergeCell ref="C12:C13"/>
  </mergeCells>
  <printOptions/>
  <pageMargins left="0" right="0" top="0" bottom="0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D5" sqref="C1:D5"/>
    </sheetView>
  </sheetViews>
  <sheetFormatPr defaultColWidth="9.00390625" defaultRowHeight="12.75"/>
  <cols>
    <col min="1" max="1" width="9.125" style="89" customWidth="1"/>
    <col min="2" max="2" width="50.375" style="89" customWidth="1"/>
    <col min="3" max="4" width="18.75390625" style="89" customWidth="1"/>
  </cols>
  <sheetData>
    <row r="1" spans="3:5" ht="15">
      <c r="C1" s="90"/>
      <c r="D1" s="2" t="s">
        <v>372</v>
      </c>
      <c r="E1" s="213"/>
    </row>
    <row r="2" spans="3:5" ht="15">
      <c r="C2" s="90"/>
      <c r="D2" s="2" t="s">
        <v>681</v>
      </c>
      <c r="E2" s="213"/>
    </row>
    <row r="3" spans="3:5" ht="15">
      <c r="C3" s="90"/>
      <c r="D3" s="2" t="s">
        <v>2</v>
      </c>
      <c r="E3" s="213"/>
    </row>
    <row r="4" spans="3:5" ht="15">
      <c r="C4" s="90"/>
      <c r="D4" s="190" t="s">
        <v>677</v>
      </c>
      <c r="E4" s="215"/>
    </row>
    <row r="5" spans="3:5" ht="12.75">
      <c r="C5" s="90"/>
      <c r="E5" s="213"/>
    </row>
    <row r="8" spans="1:4" ht="12.75" customHeight="1">
      <c r="A8" s="535" t="s">
        <v>365</v>
      </c>
      <c r="B8" s="535"/>
      <c r="C8" s="535"/>
      <c r="D8" s="535"/>
    </row>
    <row r="9" spans="1:4" ht="12.75" customHeight="1">
      <c r="A9" s="535" t="s">
        <v>366</v>
      </c>
      <c r="B9" s="535"/>
      <c r="C9" s="535"/>
      <c r="D9" s="535"/>
    </row>
    <row r="10" spans="1:4" ht="12.75" customHeight="1">
      <c r="A10" s="535" t="s">
        <v>646</v>
      </c>
      <c r="B10" s="535"/>
      <c r="C10" s="535"/>
      <c r="D10" s="535"/>
    </row>
    <row r="11" spans="1:4" ht="15.75">
      <c r="A11" s="73"/>
      <c r="D11" s="90" t="s">
        <v>373</v>
      </c>
    </row>
    <row r="12" spans="1:4" ht="12.75" customHeight="1">
      <c r="A12" s="577" t="s">
        <v>4</v>
      </c>
      <c r="B12" s="577" t="s">
        <v>367</v>
      </c>
      <c r="C12" s="577" t="s">
        <v>575</v>
      </c>
      <c r="D12" s="577" t="s">
        <v>629</v>
      </c>
    </row>
    <row r="13" spans="1:4" ht="38.25" customHeight="1">
      <c r="A13" s="577"/>
      <c r="B13" s="577"/>
      <c r="C13" s="577"/>
      <c r="D13" s="577"/>
    </row>
    <row r="14" spans="1:4" ht="15.75">
      <c r="A14" s="86">
        <v>1</v>
      </c>
      <c r="B14" s="87" t="s">
        <v>368</v>
      </c>
      <c r="C14" s="86" t="s">
        <v>369</v>
      </c>
      <c r="D14" s="86" t="s">
        <v>369</v>
      </c>
    </row>
    <row r="15" spans="1:4" ht="15.75">
      <c r="A15" s="86"/>
      <c r="B15" s="87" t="s">
        <v>374</v>
      </c>
      <c r="C15" s="86" t="s">
        <v>369</v>
      </c>
      <c r="D15" s="86" t="s">
        <v>369</v>
      </c>
    </row>
    <row r="16" spans="1:4" ht="15.75">
      <c r="A16" s="86"/>
      <c r="B16" s="87" t="s">
        <v>375</v>
      </c>
      <c r="C16" s="86" t="s">
        <v>369</v>
      </c>
      <c r="D16" s="86" t="s">
        <v>369</v>
      </c>
    </row>
    <row r="17" spans="1:4" ht="31.5">
      <c r="A17" s="86"/>
      <c r="B17" s="87" t="s">
        <v>376</v>
      </c>
      <c r="C17" s="86" t="s">
        <v>369</v>
      </c>
      <c r="D17" s="86" t="s">
        <v>369</v>
      </c>
    </row>
    <row r="18" spans="1:4" ht="15.75">
      <c r="A18" s="91"/>
      <c r="B18" s="87" t="s">
        <v>586</v>
      </c>
      <c r="C18" s="86" t="s">
        <v>369</v>
      </c>
      <c r="D18" s="86" t="s">
        <v>377</v>
      </c>
    </row>
    <row r="19" spans="1:4" ht="15.75">
      <c r="A19" s="91"/>
      <c r="B19" s="87" t="s">
        <v>647</v>
      </c>
      <c r="C19" s="86" t="s">
        <v>377</v>
      </c>
      <c r="D19" s="86" t="s">
        <v>369</v>
      </c>
    </row>
    <row r="20" spans="1:4" ht="63">
      <c r="A20" s="86">
        <v>2</v>
      </c>
      <c r="B20" s="87" t="s">
        <v>370</v>
      </c>
      <c r="C20" s="86" t="s">
        <v>369</v>
      </c>
      <c r="D20" s="86" t="s">
        <v>369</v>
      </c>
    </row>
    <row r="21" spans="1:4" ht="15.75">
      <c r="A21" s="91"/>
      <c r="B21" s="87" t="s">
        <v>374</v>
      </c>
      <c r="C21" s="86" t="s">
        <v>369</v>
      </c>
      <c r="D21" s="86" t="s">
        <v>369</v>
      </c>
    </row>
    <row r="22" spans="1:4" ht="15.75">
      <c r="A22" s="91"/>
      <c r="B22" s="87" t="s">
        <v>375</v>
      </c>
      <c r="C22" s="86" t="s">
        <v>369</v>
      </c>
      <c r="D22" s="86" t="s">
        <v>369</v>
      </c>
    </row>
    <row r="23" spans="1:4" ht="31.5">
      <c r="A23" s="91"/>
      <c r="B23" s="87" t="s">
        <v>376</v>
      </c>
      <c r="C23" s="86" t="s">
        <v>369</v>
      </c>
      <c r="D23" s="86" t="s">
        <v>369</v>
      </c>
    </row>
    <row r="24" spans="1:4" ht="15.75">
      <c r="A24" s="91"/>
      <c r="B24" s="87" t="s">
        <v>586</v>
      </c>
      <c r="C24" s="86" t="s">
        <v>369</v>
      </c>
      <c r="D24" s="86" t="s">
        <v>377</v>
      </c>
    </row>
    <row r="25" spans="1:4" ht="15.75">
      <c r="A25" s="91"/>
      <c r="B25" s="87" t="s">
        <v>647</v>
      </c>
      <c r="C25" s="86" t="s">
        <v>377</v>
      </c>
      <c r="D25" s="86" t="s">
        <v>369</v>
      </c>
    </row>
    <row r="26" spans="1:4" ht="31.5">
      <c r="A26" s="86">
        <v>3</v>
      </c>
      <c r="B26" s="87" t="s">
        <v>371</v>
      </c>
      <c r="C26" s="86" t="s">
        <v>369</v>
      </c>
      <c r="D26" s="86" t="s">
        <v>369</v>
      </c>
    </row>
    <row r="27" spans="1:4" ht="15.75">
      <c r="A27" s="91"/>
      <c r="B27" s="87" t="s">
        <v>374</v>
      </c>
      <c r="C27" s="86" t="s">
        <v>369</v>
      </c>
      <c r="D27" s="86" t="s">
        <v>369</v>
      </c>
    </row>
    <row r="28" spans="1:4" ht="15.75">
      <c r="A28" s="91"/>
      <c r="B28" s="87" t="s">
        <v>375</v>
      </c>
      <c r="C28" s="86" t="s">
        <v>369</v>
      </c>
      <c r="D28" s="86" t="s">
        <v>369</v>
      </c>
    </row>
    <row r="29" spans="1:4" ht="31.5">
      <c r="A29" s="91"/>
      <c r="B29" s="87" t="s">
        <v>376</v>
      </c>
      <c r="C29" s="86" t="s">
        <v>369</v>
      </c>
      <c r="D29" s="86" t="s">
        <v>369</v>
      </c>
    </row>
    <row r="30" spans="1:4" ht="15.75">
      <c r="A30" s="91"/>
      <c r="B30" s="87" t="s">
        <v>586</v>
      </c>
      <c r="C30" s="86" t="s">
        <v>369</v>
      </c>
      <c r="D30" s="86" t="s">
        <v>377</v>
      </c>
    </row>
    <row r="31" spans="1:4" ht="15.75">
      <c r="A31" s="91"/>
      <c r="B31" s="87" t="s">
        <v>647</v>
      </c>
      <c r="C31" s="86" t="s">
        <v>377</v>
      </c>
      <c r="D31" s="86" t="s">
        <v>369</v>
      </c>
    </row>
  </sheetData>
  <sheetProtection selectLockedCells="1" selectUnlockedCells="1"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" right="0" top="0" bottom="0" header="0" footer="0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H5" sqref="F1:H5"/>
    </sheetView>
  </sheetViews>
  <sheetFormatPr defaultColWidth="9.00390625" defaultRowHeight="12.75"/>
  <cols>
    <col min="1" max="1" width="6.625" style="1" customWidth="1"/>
    <col min="2" max="2" width="29.875" style="1" customWidth="1"/>
    <col min="3" max="3" width="24.375" style="1" customWidth="1"/>
    <col min="4" max="4" width="25.875" style="1" customWidth="1"/>
    <col min="5" max="5" width="0" style="1" hidden="1" customWidth="1"/>
    <col min="6" max="6" width="23.625" style="1" customWidth="1"/>
    <col min="7" max="7" width="0" style="1" hidden="1" customWidth="1"/>
    <col min="8" max="8" width="24.625" style="1" customWidth="1"/>
  </cols>
  <sheetData>
    <row r="1" spans="8:9" ht="15">
      <c r="H1" s="2" t="s">
        <v>0</v>
      </c>
      <c r="I1" s="213"/>
    </row>
    <row r="2" spans="8:9" ht="15">
      <c r="H2" s="2" t="s">
        <v>681</v>
      </c>
      <c r="I2" s="213"/>
    </row>
    <row r="3" spans="8:9" ht="15">
      <c r="H3" s="2" t="s">
        <v>2</v>
      </c>
      <c r="I3" s="213"/>
    </row>
    <row r="4" spans="8:9" ht="15">
      <c r="H4" s="190" t="s">
        <v>677</v>
      </c>
      <c r="I4" s="215"/>
    </row>
    <row r="5" spans="8:9" ht="15">
      <c r="H5" s="514"/>
      <c r="I5" s="213"/>
    </row>
    <row r="6" spans="1:8" ht="14.25" customHeight="1">
      <c r="A6" s="579" t="s">
        <v>648</v>
      </c>
      <c r="B6" s="579"/>
      <c r="C6" s="579"/>
      <c r="D6" s="579"/>
      <c r="E6" s="579"/>
      <c r="F6" s="579"/>
      <c r="G6" s="579"/>
      <c r="H6" s="579"/>
    </row>
    <row r="7" spans="1:8" ht="12.75">
      <c r="A7"/>
      <c r="B7"/>
      <c r="C7"/>
      <c r="D7"/>
      <c r="E7"/>
      <c r="F7"/>
      <c r="G7"/>
      <c r="H7"/>
    </row>
    <row r="8" spans="1:8" ht="15">
      <c r="A8" s="3"/>
      <c r="B8" s="3"/>
      <c r="C8" s="3"/>
      <c r="D8" s="3"/>
      <c r="E8" s="3"/>
      <c r="H8" s="4" t="s">
        <v>3</v>
      </c>
    </row>
    <row r="9" spans="1:8" ht="14.25" customHeight="1">
      <c r="A9" s="580" t="s">
        <v>4</v>
      </c>
      <c r="B9" s="580" t="s">
        <v>5</v>
      </c>
      <c r="C9" s="5" t="s">
        <v>6</v>
      </c>
      <c r="D9" s="580" t="s">
        <v>6</v>
      </c>
      <c r="E9" s="580"/>
      <c r="F9" s="580" t="s">
        <v>6</v>
      </c>
      <c r="G9" s="580"/>
      <c r="H9" s="5" t="s">
        <v>7</v>
      </c>
    </row>
    <row r="10" spans="1:8" ht="13.5" customHeight="1">
      <c r="A10" s="580"/>
      <c r="B10" s="580"/>
      <c r="C10" s="581"/>
      <c r="D10" s="581"/>
      <c r="E10" s="581"/>
      <c r="F10" s="581"/>
      <c r="G10" s="581"/>
      <c r="H10" s="581"/>
    </row>
    <row r="11" spans="1:8" ht="15">
      <c r="A11" s="5" t="s">
        <v>8</v>
      </c>
      <c r="B11" s="7" t="s">
        <v>9</v>
      </c>
      <c r="C11" s="8">
        <v>0</v>
      </c>
      <c r="D11" s="578">
        <v>0</v>
      </c>
      <c r="E11" s="578"/>
      <c r="F11" s="578">
        <v>0</v>
      </c>
      <c r="G11" s="578"/>
      <c r="H11" s="9" t="s">
        <v>10</v>
      </c>
    </row>
    <row r="12" spans="1:8" ht="105">
      <c r="A12" s="5" t="s">
        <v>11</v>
      </c>
      <c r="B12" s="7" t="s">
        <v>12</v>
      </c>
      <c r="C12" s="8">
        <v>0</v>
      </c>
      <c r="D12" s="8">
        <v>0</v>
      </c>
      <c r="E12" s="8">
        <f>E13+E14+E15-E16</f>
        <v>1633.0800056275957</v>
      </c>
      <c r="F12" s="8">
        <f>F13+F14+F15-F16</f>
        <v>0</v>
      </c>
      <c r="G12" s="8">
        <f>G13+G14+G15-G16</f>
        <v>0</v>
      </c>
      <c r="H12" s="8">
        <f aca="true" t="shared" si="0" ref="H12:H17">C12+D12+F12</f>
        <v>0</v>
      </c>
    </row>
    <row r="13" spans="1:8" ht="75">
      <c r="A13" s="5" t="s">
        <v>13</v>
      </c>
      <c r="B13" s="7" t="s">
        <v>14</v>
      </c>
      <c r="C13" s="8">
        <v>0</v>
      </c>
      <c r="D13" s="8">
        <v>0</v>
      </c>
      <c r="E13" s="8">
        <f>'[1]объем гарантий'!H22</f>
        <v>1816.9426004294164</v>
      </c>
      <c r="F13" s="8">
        <v>0</v>
      </c>
      <c r="G13" s="8">
        <v>0</v>
      </c>
      <c r="H13" s="8">
        <f t="shared" si="0"/>
        <v>0</v>
      </c>
    </row>
    <row r="14" spans="1:8" ht="60.75" customHeight="1">
      <c r="A14" s="5" t="s">
        <v>15</v>
      </c>
      <c r="B14" s="7" t="s">
        <v>16</v>
      </c>
      <c r="C14" s="10">
        <v>0</v>
      </c>
      <c r="D14" s="10">
        <v>0</v>
      </c>
      <c r="E14" s="10">
        <v>0</v>
      </c>
      <c r="F14" s="8">
        <v>0</v>
      </c>
      <c r="G14" s="8"/>
      <c r="H14" s="8">
        <f t="shared" si="0"/>
        <v>0</v>
      </c>
    </row>
    <row r="15" spans="1:8" ht="93.75" customHeight="1">
      <c r="A15" s="5" t="s">
        <v>17</v>
      </c>
      <c r="B15" s="7" t="s">
        <v>18</v>
      </c>
      <c r="C15" s="10">
        <v>0</v>
      </c>
      <c r="D15" s="10">
        <v>0</v>
      </c>
      <c r="E15" s="10">
        <f>'[1]объем гарантий'!H23</f>
        <v>138.40791463285478</v>
      </c>
      <c r="F15" s="8">
        <v>0</v>
      </c>
      <c r="G15" s="8">
        <v>0</v>
      </c>
      <c r="H15" s="8">
        <f t="shared" si="0"/>
        <v>0</v>
      </c>
    </row>
    <row r="16" spans="1:8" ht="105.75" customHeight="1">
      <c r="A16" s="5" t="s">
        <v>19</v>
      </c>
      <c r="B16" s="7" t="s">
        <v>20</v>
      </c>
      <c r="C16" s="10">
        <v>0</v>
      </c>
      <c r="D16" s="10">
        <v>0</v>
      </c>
      <c r="E16" s="10">
        <f>'[1]объем гарантий'!H24</f>
        <v>322.2705094346753</v>
      </c>
      <c r="F16" s="8">
        <v>0</v>
      </c>
      <c r="G16" s="8"/>
      <c r="H16" s="8">
        <f t="shared" si="0"/>
        <v>0</v>
      </c>
    </row>
    <row r="17" spans="1:8" ht="75">
      <c r="A17" s="5" t="s">
        <v>21</v>
      </c>
      <c r="B17" s="7" t="s">
        <v>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</row>
    <row r="18" spans="1:8" ht="15">
      <c r="A18" s="5" t="s">
        <v>23</v>
      </c>
      <c r="B18" s="7" t="s">
        <v>24</v>
      </c>
      <c r="C18" s="8">
        <v>0</v>
      </c>
      <c r="D18" s="578">
        <v>0</v>
      </c>
      <c r="E18" s="578"/>
      <c r="F18" s="578">
        <v>0</v>
      </c>
      <c r="G18" s="578"/>
      <c r="H18" s="9" t="s">
        <v>10</v>
      </c>
    </row>
  </sheetData>
  <sheetProtection selectLockedCells="1" selectUnlockedCells="1"/>
  <mergeCells count="10">
    <mergeCell ref="D11:E11"/>
    <mergeCell ref="F11:G11"/>
    <mergeCell ref="D18:E18"/>
    <mergeCell ref="F18:G18"/>
    <mergeCell ref="A6:H6"/>
    <mergeCell ref="A9:A10"/>
    <mergeCell ref="B9:B10"/>
    <mergeCell ref="D9:E9"/>
    <mergeCell ref="F9:G9"/>
    <mergeCell ref="C10:H10"/>
  </mergeCells>
  <printOptions/>
  <pageMargins left="0" right="0" top="0" bottom="0" header="0" footer="0"/>
  <pageSetup fitToHeight="0" fitToWidth="1"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O5" sqref="K1:O5"/>
    </sheetView>
  </sheetViews>
  <sheetFormatPr defaultColWidth="9.00390625" defaultRowHeight="12.75"/>
  <cols>
    <col min="1" max="1" width="4.875" style="1" customWidth="1"/>
    <col min="2" max="2" width="23.125" style="1" customWidth="1"/>
    <col min="3" max="3" width="0" style="1" hidden="1" customWidth="1"/>
    <col min="4" max="5" width="12.75390625" style="1" customWidth="1"/>
    <col min="6" max="6" width="0" style="1" hidden="1" customWidth="1"/>
    <col min="7" max="8" width="12.75390625" style="1" customWidth="1"/>
    <col min="9" max="9" width="0" style="1" hidden="1" customWidth="1"/>
    <col min="10" max="11" width="12.75390625" style="1" customWidth="1"/>
    <col min="12" max="12" width="0" style="1" hidden="1" customWidth="1"/>
    <col min="13" max="14" width="12.75390625" style="1" customWidth="1"/>
  </cols>
  <sheetData>
    <row r="1" spans="13:15" ht="15">
      <c r="M1" s="514"/>
      <c r="N1" s="2" t="s">
        <v>25</v>
      </c>
      <c r="O1" s="54"/>
    </row>
    <row r="2" spans="13:15" ht="15">
      <c r="M2" s="514"/>
      <c r="N2" s="2" t="s">
        <v>1</v>
      </c>
      <c r="O2" s="54"/>
    </row>
    <row r="3" spans="13:15" ht="15">
      <c r="M3" s="515"/>
      <c r="N3" s="2" t="s">
        <v>2</v>
      </c>
      <c r="O3" s="54"/>
    </row>
    <row r="4" spans="13:15" ht="15">
      <c r="M4" s="565" t="s">
        <v>677</v>
      </c>
      <c r="N4" s="565"/>
      <c r="O4" s="565"/>
    </row>
    <row r="5" spans="13:15" ht="15">
      <c r="M5" s="514"/>
      <c r="N5" s="514"/>
      <c r="O5" s="54"/>
    </row>
    <row r="7" spans="1:14" ht="14.25" customHeight="1">
      <c r="A7" s="579" t="s">
        <v>649</v>
      </c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</row>
    <row r="8" spans="1:14" ht="14.25" customHeight="1">
      <c r="A8" s="3"/>
      <c r="B8" s="3"/>
      <c r="C8" s="3"/>
      <c r="D8" s="3"/>
      <c r="E8" s="3"/>
      <c r="F8" s="3"/>
      <c r="G8" s="3"/>
      <c r="M8" s="582" t="s">
        <v>26</v>
      </c>
      <c r="N8" s="582"/>
    </row>
    <row r="9" spans="1:14" ht="14.25" customHeight="1">
      <c r="A9" s="580" t="s">
        <v>4</v>
      </c>
      <c r="B9" s="580" t="s">
        <v>5</v>
      </c>
      <c r="C9" s="580" t="s">
        <v>6</v>
      </c>
      <c r="D9" s="580"/>
      <c r="E9" s="580"/>
      <c r="F9" s="580" t="s">
        <v>6</v>
      </c>
      <c r="G9" s="580"/>
      <c r="H9" s="580"/>
      <c r="I9" s="580" t="s">
        <v>6</v>
      </c>
      <c r="J9" s="580"/>
      <c r="K9" s="580"/>
      <c r="L9" s="580" t="s">
        <v>7</v>
      </c>
      <c r="M9" s="580"/>
      <c r="N9" s="580"/>
    </row>
    <row r="10" spans="1:14" ht="51">
      <c r="A10" s="580"/>
      <c r="B10" s="580"/>
      <c r="C10" s="6" t="s">
        <v>27</v>
      </c>
      <c r="D10" s="6" t="s">
        <v>585</v>
      </c>
      <c r="E10" s="6" t="s">
        <v>650</v>
      </c>
      <c r="F10" s="6" t="s">
        <v>27</v>
      </c>
      <c r="G10" s="6" t="s">
        <v>585</v>
      </c>
      <c r="H10" s="6" t="s">
        <v>650</v>
      </c>
      <c r="I10" s="6" t="s">
        <v>27</v>
      </c>
      <c r="J10" s="6" t="s">
        <v>585</v>
      </c>
      <c r="K10" s="6" t="s">
        <v>650</v>
      </c>
      <c r="L10" s="6" t="s">
        <v>27</v>
      </c>
      <c r="M10" s="6" t="s">
        <v>585</v>
      </c>
      <c r="N10" s="6" t="s">
        <v>650</v>
      </c>
    </row>
    <row r="11" spans="1:14" ht="15">
      <c r="A11" s="5" t="s">
        <v>8</v>
      </c>
      <c r="B11" s="7" t="s">
        <v>9</v>
      </c>
      <c r="C11" s="578">
        <v>0</v>
      </c>
      <c r="D11" s="578"/>
      <c r="E11" s="578"/>
      <c r="F11" s="578">
        <v>0</v>
      </c>
      <c r="G11" s="578"/>
      <c r="H11" s="578"/>
      <c r="I11" s="578">
        <v>0</v>
      </c>
      <c r="J11" s="578"/>
      <c r="K11" s="578"/>
      <c r="L11" s="9" t="s">
        <v>10</v>
      </c>
      <c r="M11" s="9" t="s">
        <v>10</v>
      </c>
      <c r="N11" s="9" t="s">
        <v>10</v>
      </c>
    </row>
    <row r="12" spans="1:14" ht="135">
      <c r="A12" s="5" t="s">
        <v>11</v>
      </c>
      <c r="B12" s="11" t="s">
        <v>12</v>
      </c>
      <c r="C12" s="8">
        <f aca="true" t="shared" si="0" ref="C12:K12">C13+C14+C15-C16</f>
        <v>78581.86877922727</v>
      </c>
      <c r="D12" s="8">
        <v>0</v>
      </c>
      <c r="E12" s="8">
        <v>0</v>
      </c>
      <c r="F12" s="8">
        <f t="shared" si="0"/>
        <v>1816.9426004294162</v>
      </c>
      <c r="G12" s="8">
        <v>0</v>
      </c>
      <c r="H12" s="8">
        <v>0</v>
      </c>
      <c r="I12" s="8">
        <f t="shared" si="0"/>
        <v>0</v>
      </c>
      <c r="J12" s="8">
        <f>J13+J14+J15-J16</f>
        <v>0</v>
      </c>
      <c r="K12" s="8">
        <f t="shared" si="0"/>
        <v>0</v>
      </c>
      <c r="L12" s="5">
        <f aca="true" t="shared" si="1" ref="L12:N17">C12+F12+I12</f>
        <v>80398.81137965669</v>
      </c>
      <c r="M12" s="8">
        <f t="shared" si="1"/>
        <v>0</v>
      </c>
      <c r="N12" s="8">
        <f t="shared" si="1"/>
        <v>0</v>
      </c>
    </row>
    <row r="13" spans="1:14" ht="90">
      <c r="A13" s="5" t="s">
        <v>13</v>
      </c>
      <c r="B13" s="11" t="s">
        <v>14</v>
      </c>
      <c r="C13" s="8">
        <f>'[1]объем гарантий'!D19</f>
        <v>78582.6409945877</v>
      </c>
      <c r="D13" s="8">
        <v>0</v>
      </c>
      <c r="E13" s="8">
        <v>0</v>
      </c>
      <c r="F13" s="8">
        <f>'[1]объем гарантий'!H19</f>
        <v>1822.8278302660997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5">
        <f t="shared" si="1"/>
        <v>80405.4688248538</v>
      </c>
      <c r="M13" s="8">
        <f t="shared" si="1"/>
        <v>0</v>
      </c>
      <c r="N13" s="8">
        <f t="shared" si="1"/>
        <v>0</v>
      </c>
    </row>
    <row r="14" spans="1:14" ht="90">
      <c r="A14" s="5" t="s">
        <v>15</v>
      </c>
      <c r="B14" s="11" t="s">
        <v>28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8"/>
      <c r="J14" s="8">
        <v>0</v>
      </c>
      <c r="K14" s="8">
        <v>0</v>
      </c>
      <c r="L14" s="5">
        <f t="shared" si="1"/>
        <v>0</v>
      </c>
      <c r="M14" s="8">
        <f t="shared" si="1"/>
        <v>0</v>
      </c>
      <c r="N14" s="8">
        <f t="shared" si="1"/>
        <v>0</v>
      </c>
    </row>
    <row r="15" spans="1:14" ht="135">
      <c r="A15" s="5" t="s">
        <v>17</v>
      </c>
      <c r="B15" s="11" t="s">
        <v>18</v>
      </c>
      <c r="C15" s="10">
        <f>'[1]объем гарантий'!D20</f>
        <v>6068.25</v>
      </c>
      <c r="D15" s="10">
        <v>0</v>
      </c>
      <c r="E15" s="10">
        <v>0</v>
      </c>
      <c r="F15" s="10">
        <f>'[1]объем гарантий'!H20</f>
        <v>142.6834664019571</v>
      </c>
      <c r="G15" s="10">
        <v>0</v>
      </c>
      <c r="H15" s="8">
        <v>0</v>
      </c>
      <c r="I15" s="8">
        <v>0</v>
      </c>
      <c r="J15" s="8">
        <v>0</v>
      </c>
      <c r="K15" s="8">
        <v>0</v>
      </c>
      <c r="L15" s="5">
        <f t="shared" si="1"/>
        <v>6210.933466401957</v>
      </c>
      <c r="M15" s="8">
        <f t="shared" si="1"/>
        <v>0</v>
      </c>
      <c r="N15" s="8">
        <f t="shared" si="1"/>
        <v>0</v>
      </c>
    </row>
    <row r="16" spans="1:14" ht="150">
      <c r="A16" s="5" t="s">
        <v>19</v>
      </c>
      <c r="B16" s="11" t="s">
        <v>20</v>
      </c>
      <c r="C16" s="10">
        <f>'[1]объем гарантий'!D21</f>
        <v>6069.022215360431</v>
      </c>
      <c r="D16" s="10">
        <v>0</v>
      </c>
      <c r="E16" s="10">
        <v>0</v>
      </c>
      <c r="F16" s="10">
        <f>'[1]объем гарантий'!H21</f>
        <v>148.56869623864046</v>
      </c>
      <c r="G16" s="10">
        <v>0</v>
      </c>
      <c r="H16" s="8">
        <v>0</v>
      </c>
      <c r="I16" s="8"/>
      <c r="J16" s="8">
        <v>0</v>
      </c>
      <c r="K16" s="8">
        <v>0</v>
      </c>
      <c r="L16" s="5">
        <f t="shared" si="1"/>
        <v>6217.590911599072</v>
      </c>
      <c r="M16" s="8">
        <f t="shared" si="1"/>
        <v>0</v>
      </c>
      <c r="N16" s="8">
        <f t="shared" si="1"/>
        <v>0</v>
      </c>
    </row>
    <row r="17" spans="1:14" ht="90">
      <c r="A17" s="5" t="s">
        <v>21</v>
      </c>
      <c r="B17" s="11" t="s">
        <v>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5">
        <f t="shared" si="1"/>
        <v>0</v>
      </c>
      <c r="M17" s="8">
        <f t="shared" si="1"/>
        <v>0</v>
      </c>
      <c r="N17" s="8">
        <f t="shared" si="1"/>
        <v>0</v>
      </c>
    </row>
    <row r="18" spans="1:14" ht="30">
      <c r="A18" s="5" t="s">
        <v>23</v>
      </c>
      <c r="B18" s="11" t="s">
        <v>24</v>
      </c>
      <c r="C18" s="578">
        <v>0</v>
      </c>
      <c r="D18" s="578"/>
      <c r="E18" s="578"/>
      <c r="F18" s="578">
        <v>0</v>
      </c>
      <c r="G18" s="578"/>
      <c r="H18" s="578"/>
      <c r="I18" s="578">
        <v>0</v>
      </c>
      <c r="J18" s="578"/>
      <c r="K18" s="578"/>
      <c r="L18" s="9" t="s">
        <v>10</v>
      </c>
      <c r="M18" s="9" t="s">
        <v>10</v>
      </c>
      <c r="N18" s="9" t="s">
        <v>10</v>
      </c>
    </row>
    <row r="19" ht="15">
      <c r="B19" s="12"/>
    </row>
    <row r="20" ht="15">
      <c r="B20" s="12"/>
    </row>
    <row r="21" ht="15">
      <c r="B21" s="12"/>
    </row>
    <row r="22" ht="15">
      <c r="B22" s="12"/>
    </row>
    <row r="23" ht="15">
      <c r="B23" s="12"/>
    </row>
    <row r="24" ht="15">
      <c r="B24" s="12"/>
    </row>
    <row r="25" ht="15">
      <c r="B25" s="12"/>
    </row>
    <row r="26" ht="15">
      <c r="B26" s="12"/>
    </row>
    <row r="27" ht="15">
      <c r="B27" s="12"/>
    </row>
    <row r="28" ht="15">
      <c r="B28" s="12"/>
    </row>
  </sheetData>
  <sheetProtection selectLockedCells="1" selectUnlockedCells="1"/>
  <mergeCells count="15">
    <mergeCell ref="B9:B10"/>
    <mergeCell ref="C9:E9"/>
    <mergeCell ref="F9:H9"/>
    <mergeCell ref="I9:K9"/>
    <mergeCell ref="L9:N9"/>
    <mergeCell ref="M4:O4"/>
    <mergeCell ref="A7:N7"/>
    <mergeCell ref="M8:N8"/>
    <mergeCell ref="A9:A10"/>
    <mergeCell ref="C11:E11"/>
    <mergeCell ref="F11:H11"/>
    <mergeCell ref="I11:K11"/>
    <mergeCell ref="C18:E18"/>
    <mergeCell ref="F18:H18"/>
    <mergeCell ref="I18:K18"/>
  </mergeCells>
  <printOptions/>
  <pageMargins left="0" right="0" top="0" bottom="0" header="0" footer="0"/>
  <pageSetup fitToHeight="0" fitToWidth="1" horizontalDpi="600" verticalDpi="6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1" sqref="I3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1">
      <selection activeCell="C1" sqref="C1:D4"/>
    </sheetView>
  </sheetViews>
  <sheetFormatPr defaultColWidth="9.00390625" defaultRowHeight="12.75"/>
  <cols>
    <col min="1" max="1" width="10.125" style="73" customWidth="1"/>
    <col min="2" max="2" width="28.25390625" style="73" customWidth="1"/>
    <col min="3" max="3" width="30.125" style="74" customWidth="1"/>
    <col min="4" max="4" width="29.875" style="74" customWidth="1"/>
  </cols>
  <sheetData>
    <row r="1" ht="15.75">
      <c r="D1" s="420" t="s">
        <v>353</v>
      </c>
    </row>
    <row r="2" ht="15.75">
      <c r="D2" s="420" t="s">
        <v>676</v>
      </c>
    </row>
    <row r="3" ht="15.75">
      <c r="D3" s="420" t="s">
        <v>2</v>
      </c>
    </row>
    <row r="4" spans="3:5" ht="15.75">
      <c r="C4" s="420"/>
      <c r="D4" s="510" t="s">
        <v>677</v>
      </c>
      <c r="E4" s="188"/>
    </row>
    <row r="5" ht="15.75">
      <c r="D5" s="75"/>
    </row>
    <row r="8" spans="1:4" ht="12.75" customHeight="1">
      <c r="A8" s="530" t="s">
        <v>608</v>
      </c>
      <c r="B8" s="530"/>
      <c r="C8" s="530"/>
      <c r="D8" s="530"/>
    </row>
    <row r="9" spans="1:4" ht="18.75" customHeight="1">
      <c r="A9" s="530"/>
      <c r="B9" s="530"/>
      <c r="C9" s="530"/>
      <c r="D9" s="530"/>
    </row>
    <row r="11" spans="1:4" ht="66" customHeight="1">
      <c r="A11" s="76" t="s">
        <v>29</v>
      </c>
      <c r="B11" s="76" t="s">
        <v>354</v>
      </c>
      <c r="C11" s="534" t="s">
        <v>445</v>
      </c>
      <c r="D11" s="534"/>
    </row>
    <row r="12" spans="1:4" ht="49.5" customHeight="1">
      <c r="A12" s="77">
        <v>650</v>
      </c>
      <c r="B12" s="76" t="s">
        <v>35</v>
      </c>
      <c r="C12" s="533" t="s">
        <v>36</v>
      </c>
      <c r="D12" s="533"/>
    </row>
    <row r="13" spans="1:4" ht="52.5" customHeight="1">
      <c r="A13" s="77">
        <v>650</v>
      </c>
      <c r="B13" s="76" t="s">
        <v>37</v>
      </c>
      <c r="C13" s="533" t="s">
        <v>38</v>
      </c>
      <c r="D13" s="533"/>
    </row>
    <row r="14" spans="1:4" ht="55.5" customHeight="1">
      <c r="A14" s="77">
        <v>650</v>
      </c>
      <c r="B14" s="76" t="s">
        <v>39</v>
      </c>
      <c r="C14" s="533" t="s">
        <v>355</v>
      </c>
      <c r="D14" s="533"/>
    </row>
    <row r="15" spans="1:4" ht="62.25" customHeight="1">
      <c r="A15" s="77">
        <v>650</v>
      </c>
      <c r="B15" s="76" t="s">
        <v>41</v>
      </c>
      <c r="C15" s="533" t="s">
        <v>42</v>
      </c>
      <c r="D15" s="533"/>
    </row>
    <row r="16" spans="1:4" ht="45" customHeight="1">
      <c r="A16" s="77">
        <v>650</v>
      </c>
      <c r="B16" s="76" t="s">
        <v>43</v>
      </c>
      <c r="C16" s="533" t="s">
        <v>356</v>
      </c>
      <c r="D16" s="533"/>
    </row>
    <row r="17" spans="1:4" ht="40.5" customHeight="1">
      <c r="A17" s="77">
        <v>650</v>
      </c>
      <c r="B17" s="76" t="s">
        <v>45</v>
      </c>
      <c r="C17" s="533" t="s">
        <v>357</v>
      </c>
      <c r="D17" s="533"/>
    </row>
    <row r="18" spans="1:4" ht="30" customHeight="1">
      <c r="A18" s="78"/>
      <c r="B18" s="78"/>
      <c r="C18" s="79"/>
      <c r="D18" s="79"/>
    </row>
    <row r="19" spans="1:4" ht="15.75">
      <c r="A19" s="78"/>
      <c r="B19" s="78"/>
      <c r="C19" s="79"/>
      <c r="D19" s="79"/>
    </row>
    <row r="20" spans="1:4" ht="15.75">
      <c r="A20" s="78"/>
      <c r="B20" s="78"/>
      <c r="C20" s="79"/>
      <c r="D20" s="79"/>
    </row>
    <row r="21" spans="1:4" ht="15.75">
      <c r="A21" s="78"/>
      <c r="B21" s="78"/>
      <c r="C21" s="80"/>
      <c r="D21" s="80"/>
    </row>
    <row r="22" spans="1:4" ht="15.75">
      <c r="A22" s="78"/>
      <c r="B22" s="78"/>
      <c r="C22" s="80"/>
      <c r="D22" s="80"/>
    </row>
    <row r="23" spans="1:4" ht="15.75">
      <c r="A23" s="78"/>
      <c r="B23" s="78"/>
      <c r="C23" s="80"/>
      <c r="D23" s="80"/>
    </row>
    <row r="24" spans="1:4" ht="15.75">
      <c r="A24" s="78"/>
      <c r="B24" s="78"/>
      <c r="C24" s="80"/>
      <c r="D24" s="80"/>
    </row>
    <row r="25" spans="1:4" ht="15.75">
      <c r="A25" s="78"/>
      <c r="B25" s="78"/>
      <c r="C25" s="80"/>
      <c r="D25" s="80"/>
    </row>
    <row r="26" spans="1:4" ht="15.75">
      <c r="A26" s="78"/>
      <c r="B26" s="78"/>
      <c r="C26" s="80"/>
      <c r="D26" s="80"/>
    </row>
    <row r="27" spans="1:4" ht="15.75">
      <c r="A27" s="78"/>
      <c r="B27" s="78"/>
      <c r="C27" s="80"/>
      <c r="D27" s="80"/>
    </row>
    <row r="28" spans="1:4" ht="15.75">
      <c r="A28" s="78"/>
      <c r="B28" s="78"/>
      <c r="C28" s="80"/>
      <c r="D28" s="80"/>
    </row>
    <row r="29" spans="1:4" ht="15.75">
      <c r="A29" s="78"/>
      <c r="B29" s="78"/>
      <c r="C29" s="80"/>
      <c r="D29" s="80"/>
    </row>
    <row r="30" spans="1:4" ht="15.75">
      <c r="A30" s="78"/>
      <c r="B30" s="78"/>
      <c r="C30" s="80"/>
      <c r="D30" s="80"/>
    </row>
    <row r="31" spans="1:4" ht="15.75">
      <c r="A31" s="78"/>
      <c r="B31" s="78"/>
      <c r="C31" s="80"/>
      <c r="D31" s="80"/>
    </row>
    <row r="32" spans="1:4" ht="15.75">
      <c r="A32" s="78"/>
      <c r="B32" s="78"/>
      <c r="C32" s="80"/>
      <c r="D32" s="80"/>
    </row>
    <row r="33" spans="1:4" ht="15.75">
      <c r="A33" s="78"/>
      <c r="B33" s="78"/>
      <c r="C33" s="80"/>
      <c r="D33" s="80"/>
    </row>
    <row r="34" spans="1:4" ht="15.75">
      <c r="A34" s="78"/>
      <c r="B34" s="78"/>
      <c r="C34" s="80"/>
      <c r="D34" s="80"/>
    </row>
    <row r="35" spans="1:4" ht="15.75">
      <c r="A35" s="78"/>
      <c r="B35" s="78"/>
      <c r="C35" s="80"/>
      <c r="D35" s="80"/>
    </row>
    <row r="36" spans="1:4" ht="15.75">
      <c r="A36" s="78"/>
      <c r="B36" s="78"/>
      <c r="C36" s="80"/>
      <c r="D36" s="80"/>
    </row>
    <row r="37" spans="1:4" ht="15.75">
      <c r="A37" s="78"/>
      <c r="B37" s="78"/>
      <c r="C37" s="80"/>
      <c r="D37" s="80"/>
    </row>
    <row r="38" spans="1:4" ht="15.75">
      <c r="A38" s="78"/>
      <c r="B38" s="78"/>
      <c r="C38" s="80"/>
      <c r="D38" s="80"/>
    </row>
    <row r="39" spans="1:4" ht="15.75">
      <c r="A39" s="78"/>
      <c r="B39" s="78"/>
      <c r="C39" s="80"/>
      <c r="D39" s="80"/>
    </row>
    <row r="40" spans="1:4" ht="15.75">
      <c r="A40" s="78"/>
      <c r="B40" s="78"/>
      <c r="C40" s="80"/>
      <c r="D40" s="80"/>
    </row>
    <row r="41" spans="1:4" ht="15.75">
      <c r="A41" s="78"/>
      <c r="B41" s="78"/>
      <c r="C41" s="80"/>
      <c r="D41" s="80"/>
    </row>
    <row r="42" spans="1:4" ht="15.75">
      <c r="A42" s="78"/>
      <c r="B42" s="78"/>
      <c r="C42" s="80"/>
      <c r="D42" s="80"/>
    </row>
    <row r="43" spans="1:4" ht="15.75">
      <c r="A43" s="78"/>
      <c r="B43" s="78"/>
      <c r="C43" s="80"/>
      <c r="D43" s="80"/>
    </row>
    <row r="44" spans="1:4" ht="15.75">
      <c r="A44" s="78"/>
      <c r="B44" s="78"/>
      <c r="C44" s="80"/>
      <c r="D44" s="80"/>
    </row>
    <row r="45" spans="1:4" ht="15.75">
      <c r="A45" s="78"/>
      <c r="B45" s="78"/>
      <c r="C45" s="80"/>
      <c r="D45" s="80"/>
    </row>
    <row r="46" spans="1:4" ht="15.75">
      <c r="A46" s="78"/>
      <c r="B46" s="78"/>
      <c r="C46" s="80"/>
      <c r="D46" s="80"/>
    </row>
    <row r="47" spans="1:4" ht="15.75">
      <c r="A47" s="78"/>
      <c r="B47" s="78"/>
      <c r="C47" s="80"/>
      <c r="D47" s="80"/>
    </row>
    <row r="48" spans="1:4" ht="15.75">
      <c r="A48" s="78"/>
      <c r="B48" s="78"/>
      <c r="C48" s="80"/>
      <c r="D48" s="80"/>
    </row>
    <row r="49" spans="1:4" ht="15.75">
      <c r="A49" s="78"/>
      <c r="B49" s="78"/>
      <c r="C49" s="80"/>
      <c r="D49" s="80"/>
    </row>
    <row r="50" spans="1:4" ht="15.75">
      <c r="A50" s="78"/>
      <c r="B50" s="78"/>
      <c r="C50" s="80"/>
      <c r="D50" s="80"/>
    </row>
    <row r="51" spans="1:4" ht="15.75">
      <c r="A51" s="78"/>
      <c r="B51" s="78"/>
      <c r="C51" s="80"/>
      <c r="D51" s="80"/>
    </row>
    <row r="52" spans="1:4" ht="15.75">
      <c r="A52" s="78"/>
      <c r="B52" s="78"/>
      <c r="C52" s="80"/>
      <c r="D52" s="80"/>
    </row>
    <row r="53" spans="1:4" ht="15.75">
      <c r="A53" s="78"/>
      <c r="B53" s="78"/>
      <c r="C53" s="80"/>
      <c r="D53" s="80"/>
    </row>
    <row r="54" spans="1:4" ht="15.75">
      <c r="A54" s="78"/>
      <c r="B54" s="78"/>
      <c r="C54" s="80"/>
      <c r="D54" s="80"/>
    </row>
    <row r="55" spans="1:4" ht="15.75">
      <c r="A55" s="78"/>
      <c r="B55" s="78"/>
      <c r="C55" s="80"/>
      <c r="D55" s="80"/>
    </row>
    <row r="56" spans="1:4" ht="15.75">
      <c r="A56" s="78"/>
      <c r="B56" s="78"/>
      <c r="C56" s="80"/>
      <c r="D56" s="80"/>
    </row>
    <row r="57" spans="1:4" ht="15.75">
      <c r="A57" s="78"/>
      <c r="B57" s="78"/>
      <c r="C57" s="80"/>
      <c r="D57" s="80"/>
    </row>
    <row r="58" spans="1:4" ht="15.75">
      <c r="A58" s="78"/>
      <c r="B58" s="78"/>
      <c r="C58" s="80"/>
      <c r="D58" s="80"/>
    </row>
    <row r="59" spans="1:4" ht="15.75">
      <c r="A59" s="78"/>
      <c r="B59" s="78"/>
      <c r="C59" s="80"/>
      <c r="D59" s="80"/>
    </row>
    <row r="60" spans="1:4" ht="15.75">
      <c r="A60" s="78"/>
      <c r="B60" s="78"/>
      <c r="C60" s="80"/>
      <c r="D60" s="80"/>
    </row>
    <row r="61" spans="1:4" ht="15.75">
      <c r="A61" s="78"/>
      <c r="B61" s="78"/>
      <c r="C61" s="80"/>
      <c r="D61" s="80"/>
    </row>
    <row r="62" spans="1:4" ht="15.75">
      <c r="A62" s="78"/>
      <c r="B62" s="78"/>
      <c r="C62" s="80"/>
      <c r="D62" s="80"/>
    </row>
    <row r="63" spans="1:4" ht="15.75">
      <c r="A63" s="78"/>
      <c r="B63" s="78"/>
      <c r="C63" s="80"/>
      <c r="D63" s="80"/>
    </row>
    <row r="64" spans="1:4" ht="15.75">
      <c r="A64" s="78"/>
      <c r="B64" s="78"/>
      <c r="C64" s="80"/>
      <c r="D64" s="80"/>
    </row>
    <row r="65" spans="1:4" ht="15.75">
      <c r="A65" s="78"/>
      <c r="B65" s="78"/>
      <c r="C65" s="80"/>
      <c r="D65" s="80"/>
    </row>
    <row r="66" spans="1:4" ht="15.75">
      <c r="A66" s="78"/>
      <c r="B66" s="78"/>
      <c r="C66" s="80"/>
      <c r="D66" s="80"/>
    </row>
    <row r="67" spans="1:4" ht="15.75">
      <c r="A67" s="78"/>
      <c r="B67" s="78"/>
      <c r="C67" s="80"/>
      <c r="D67" s="80"/>
    </row>
    <row r="68" spans="1:4" ht="15.75">
      <c r="A68" s="78"/>
      <c r="B68" s="78"/>
      <c r="C68" s="80"/>
      <c r="D68" s="80"/>
    </row>
    <row r="69" spans="1:4" ht="15.75">
      <c r="A69" s="78"/>
      <c r="B69" s="78"/>
      <c r="C69" s="80"/>
      <c r="D69" s="80"/>
    </row>
    <row r="70" spans="1:4" ht="15.75">
      <c r="A70" s="78"/>
      <c r="B70" s="78"/>
      <c r="C70" s="80"/>
      <c r="D70" s="80"/>
    </row>
    <row r="71" spans="1:4" ht="15.75">
      <c r="A71" s="78"/>
      <c r="B71" s="78"/>
      <c r="C71" s="80"/>
      <c r="D71" s="80"/>
    </row>
    <row r="72" spans="1:4" ht="15.75">
      <c r="A72" s="78"/>
      <c r="B72" s="78"/>
      <c r="C72" s="80"/>
      <c r="D72" s="80"/>
    </row>
    <row r="73" spans="1:4" ht="15.75">
      <c r="A73" s="78"/>
      <c r="B73" s="78"/>
      <c r="C73" s="80"/>
      <c r="D73" s="80"/>
    </row>
    <row r="74" spans="1:4" ht="15.75">
      <c r="A74" s="78"/>
      <c r="B74" s="78"/>
      <c r="C74" s="80"/>
      <c r="D74" s="80"/>
    </row>
    <row r="75" spans="1:4" ht="15.75">
      <c r="A75" s="78"/>
      <c r="B75" s="78"/>
      <c r="C75" s="80"/>
      <c r="D75" s="80"/>
    </row>
    <row r="76" spans="1:4" ht="15.75">
      <c r="A76" s="78"/>
      <c r="B76" s="78"/>
      <c r="C76" s="80"/>
      <c r="D76" s="80"/>
    </row>
    <row r="77" spans="1:4" ht="15.75">
      <c r="A77" s="78"/>
      <c r="B77" s="78"/>
      <c r="C77" s="80"/>
      <c r="D77" s="80"/>
    </row>
    <row r="78" spans="1:4" ht="15.75">
      <c r="A78" s="78"/>
      <c r="B78" s="78"/>
      <c r="C78" s="80"/>
      <c r="D78" s="80"/>
    </row>
    <row r="79" spans="1:4" ht="15.75">
      <c r="A79" s="78"/>
      <c r="B79" s="78"/>
      <c r="C79" s="80"/>
      <c r="D79" s="80"/>
    </row>
    <row r="80" spans="1:4" ht="15.75">
      <c r="A80" s="78"/>
      <c r="B80" s="78"/>
      <c r="C80" s="80"/>
      <c r="D80" s="80"/>
    </row>
    <row r="81" spans="1:4" ht="15.75">
      <c r="A81" s="78"/>
      <c r="B81" s="78"/>
      <c r="C81" s="80"/>
      <c r="D81" s="80"/>
    </row>
    <row r="82" spans="1:4" ht="15.75">
      <c r="A82" s="78"/>
      <c r="B82" s="78"/>
      <c r="C82" s="80"/>
      <c r="D82" s="80"/>
    </row>
    <row r="83" spans="1:4" ht="15.75">
      <c r="A83" s="78"/>
      <c r="B83" s="78"/>
      <c r="C83" s="80"/>
      <c r="D83" s="80"/>
    </row>
    <row r="84" spans="1:4" ht="15.75">
      <c r="A84" s="78"/>
      <c r="B84" s="78"/>
      <c r="C84" s="80"/>
      <c r="D84" s="80"/>
    </row>
    <row r="85" spans="1:4" ht="15.75">
      <c r="A85" s="78"/>
      <c r="B85" s="78"/>
      <c r="C85" s="80"/>
      <c r="D85" s="80"/>
    </row>
    <row r="86" spans="1:4" ht="15.75">
      <c r="A86" s="78"/>
      <c r="B86" s="78"/>
      <c r="C86" s="80"/>
      <c r="D86" s="80"/>
    </row>
    <row r="87" spans="1:4" ht="15.75">
      <c r="A87" s="78"/>
      <c r="B87" s="78"/>
      <c r="C87" s="80"/>
      <c r="D87" s="80"/>
    </row>
    <row r="88" spans="1:4" ht="15.75">
      <c r="A88" s="78"/>
      <c r="B88" s="78"/>
      <c r="C88" s="80"/>
      <c r="D88" s="80"/>
    </row>
    <row r="89" spans="1:4" ht="15.75">
      <c r="A89" s="78"/>
      <c r="B89" s="78"/>
      <c r="C89" s="80"/>
      <c r="D89" s="80"/>
    </row>
    <row r="90" spans="1:4" ht="15.75">
      <c r="A90" s="78"/>
      <c r="B90" s="78"/>
      <c r="C90" s="80"/>
      <c r="D90" s="80"/>
    </row>
    <row r="91" spans="1:4" ht="15.75">
      <c r="A91" s="78"/>
      <c r="B91" s="78"/>
      <c r="C91" s="80"/>
      <c r="D91" s="80"/>
    </row>
    <row r="92" spans="1:4" ht="15.75">
      <c r="A92" s="78"/>
      <c r="B92" s="78"/>
      <c r="C92" s="80"/>
      <c r="D92" s="80"/>
    </row>
    <row r="93" spans="3:4" ht="15.75">
      <c r="C93" s="81"/>
      <c r="D93" s="81"/>
    </row>
    <row r="94" spans="3:4" ht="15.75">
      <c r="C94" s="81"/>
      <c r="D94" s="81"/>
    </row>
    <row r="95" spans="3:4" ht="15.75">
      <c r="C95" s="81"/>
      <c r="D95" s="81"/>
    </row>
    <row r="96" spans="3:4" ht="15.75">
      <c r="C96" s="81"/>
      <c r="D96" s="81"/>
    </row>
    <row r="97" spans="3:4" ht="15.75">
      <c r="C97" s="81"/>
      <c r="D97" s="81"/>
    </row>
    <row r="98" spans="3:4" ht="15.75">
      <c r="C98" s="81"/>
      <c r="D98" s="81"/>
    </row>
    <row r="99" spans="3:4" ht="15.75">
      <c r="C99" s="81"/>
      <c r="D99" s="81"/>
    </row>
    <row r="100" spans="3:4" ht="15.75">
      <c r="C100" s="81"/>
      <c r="D100" s="81"/>
    </row>
    <row r="101" spans="3:4" ht="15.75">
      <c r="C101" s="81"/>
      <c r="D101" s="81"/>
    </row>
    <row r="102" spans="3:4" ht="15.75">
      <c r="C102" s="81"/>
      <c r="D102" s="81"/>
    </row>
    <row r="103" spans="3:4" ht="15.75">
      <c r="C103" s="81"/>
      <c r="D103" s="81"/>
    </row>
    <row r="104" spans="3:4" ht="15.75">
      <c r="C104" s="81"/>
      <c r="D104" s="81"/>
    </row>
    <row r="105" spans="3:4" ht="15.75">
      <c r="C105" s="81"/>
      <c r="D105" s="81"/>
    </row>
    <row r="106" spans="3:4" ht="15.75">
      <c r="C106" s="81"/>
      <c r="D106" s="81"/>
    </row>
    <row r="107" spans="3:4" ht="15.75">
      <c r="C107" s="81"/>
      <c r="D107" s="81"/>
    </row>
    <row r="108" spans="3:4" ht="15.75">
      <c r="C108" s="81"/>
      <c r="D108" s="81"/>
    </row>
    <row r="109" spans="3:4" ht="15.75">
      <c r="C109" s="81"/>
      <c r="D109" s="81"/>
    </row>
    <row r="110" spans="3:4" ht="15.75">
      <c r="C110" s="81"/>
      <c r="D110" s="81"/>
    </row>
    <row r="111" spans="3:4" ht="15.75">
      <c r="C111" s="81"/>
      <c r="D111" s="81"/>
    </row>
    <row r="112" spans="3:4" ht="15.75">
      <c r="C112" s="81"/>
      <c r="D112" s="81"/>
    </row>
    <row r="113" spans="3:4" ht="15.75">
      <c r="C113" s="81"/>
      <c r="D113" s="81"/>
    </row>
    <row r="114" spans="3:4" ht="15.75">
      <c r="C114" s="81"/>
      <c r="D114" s="81"/>
    </row>
    <row r="115" spans="3:4" ht="15.75">
      <c r="C115" s="81"/>
      <c r="D115" s="81"/>
    </row>
  </sheetData>
  <sheetProtection selectLockedCells="1" selectUnlockedCells="1"/>
  <mergeCells count="8">
    <mergeCell ref="C15:D15"/>
    <mergeCell ref="C16:D16"/>
    <mergeCell ref="C17:D17"/>
    <mergeCell ref="A8:D9"/>
    <mergeCell ref="C11:D11"/>
    <mergeCell ref="C12:D12"/>
    <mergeCell ref="C13:D13"/>
    <mergeCell ref="C14:D14"/>
  </mergeCells>
  <printOptions/>
  <pageMargins left="0" right="0" top="0" bottom="0" header="0" footer="0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14.00390625" style="74" customWidth="1"/>
    <col min="2" max="2" width="72.625" style="74" customWidth="1"/>
    <col min="3" max="3" width="9.125" style="0" hidden="1" customWidth="1"/>
  </cols>
  <sheetData>
    <row r="1" spans="1:3" s="54" customFormat="1" ht="15.75">
      <c r="A1" s="74"/>
      <c r="B1" s="420" t="s">
        <v>358</v>
      </c>
      <c r="C1" s="74"/>
    </row>
    <row r="2" spans="1:3" s="54" customFormat="1" ht="15.75">
      <c r="A2" s="74"/>
      <c r="B2" s="420" t="s">
        <v>678</v>
      </c>
      <c r="C2" s="74"/>
    </row>
    <row r="3" spans="1:3" s="54" customFormat="1" ht="15.75">
      <c r="A3" s="74"/>
      <c r="B3" s="420" t="s">
        <v>2</v>
      </c>
      <c r="C3" s="74"/>
    </row>
    <row r="4" spans="1:3" s="54" customFormat="1" ht="15.75" customHeight="1">
      <c r="A4" s="536" t="s">
        <v>677</v>
      </c>
      <c r="B4" s="536"/>
      <c r="C4" s="536"/>
    </row>
    <row r="5" spans="1:3" s="54" customFormat="1" ht="15.75">
      <c r="A5" s="74"/>
      <c r="B5" s="74"/>
      <c r="C5" s="74"/>
    </row>
    <row r="6" spans="1:4" ht="15.75">
      <c r="A6" s="207"/>
      <c r="B6" s="207"/>
      <c r="C6" s="207"/>
      <c r="D6" s="206"/>
    </row>
    <row r="7" spans="1:3" ht="15.75">
      <c r="A7" s="82"/>
      <c r="B7" s="82"/>
      <c r="C7" s="74"/>
    </row>
    <row r="8" spans="1:3" ht="15.75">
      <c r="A8" s="535" t="s">
        <v>359</v>
      </c>
      <c r="B8" s="535"/>
      <c r="C8" s="74"/>
    </row>
    <row r="9" spans="1:3" ht="15.75">
      <c r="A9" s="535" t="s">
        <v>609</v>
      </c>
      <c r="B9" s="535"/>
      <c r="C9" s="74"/>
    </row>
    <row r="10" spans="2:3" ht="15.75">
      <c r="B10" s="81"/>
      <c r="C10" s="74"/>
    </row>
    <row r="11" ht="15.75">
      <c r="C11" s="74"/>
    </row>
    <row r="12" spans="1:3" ht="15.75">
      <c r="A12" s="83" t="s">
        <v>360</v>
      </c>
      <c r="B12" s="83" t="s">
        <v>6</v>
      </c>
      <c r="C12" s="74"/>
    </row>
    <row r="13" spans="1:3" ht="31.5">
      <c r="A13" s="83">
        <v>651</v>
      </c>
      <c r="B13" s="84" t="s">
        <v>361</v>
      </c>
      <c r="C13" s="74"/>
    </row>
    <row r="14" spans="1:3" ht="31.5">
      <c r="A14" s="83">
        <v>650</v>
      </c>
      <c r="B14" s="85" t="s">
        <v>362</v>
      </c>
      <c r="C14" s="74"/>
    </row>
    <row r="15" ht="15.75">
      <c r="C15" s="74"/>
    </row>
    <row r="16" ht="15.75">
      <c r="C16" s="74"/>
    </row>
  </sheetData>
  <sheetProtection selectLockedCells="1" selectUnlockedCells="1"/>
  <mergeCells count="3">
    <mergeCell ref="A8:B8"/>
    <mergeCell ref="A9:B9"/>
    <mergeCell ref="A4:C4"/>
  </mergeCells>
  <printOptions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127"/>
  <sheetViews>
    <sheetView zoomScale="70" zoomScaleNormal="70" zoomScalePageLayoutView="0" workbookViewId="0" topLeftCell="A54">
      <selection activeCell="C1" sqref="C1:D4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58.75390625" style="0" customWidth="1"/>
    <col min="4" max="4" width="28.00390625" style="0" customWidth="1"/>
  </cols>
  <sheetData>
    <row r="1" spans="1:4" ht="18.75">
      <c r="A1" s="239"/>
      <c r="B1" s="240"/>
      <c r="C1" s="241"/>
      <c r="D1" s="511" t="s">
        <v>63</v>
      </c>
    </row>
    <row r="2" spans="1:4" ht="18.75">
      <c r="A2" s="239"/>
      <c r="B2" s="240"/>
      <c r="C2" s="241"/>
      <c r="D2" s="511" t="s">
        <v>676</v>
      </c>
    </row>
    <row r="3" spans="1:4" ht="18.75">
      <c r="A3" s="239"/>
      <c r="B3" s="240"/>
      <c r="C3" s="241"/>
      <c r="D3" s="511" t="s">
        <v>2</v>
      </c>
    </row>
    <row r="4" spans="1:5" ht="18.75">
      <c r="A4" s="239"/>
      <c r="B4" s="240"/>
      <c r="C4" s="241"/>
      <c r="D4" s="512" t="s">
        <v>677</v>
      </c>
      <c r="E4" s="189"/>
    </row>
    <row r="5" spans="1:4" ht="18.75">
      <c r="A5" s="239"/>
      <c r="B5" s="240"/>
      <c r="C5" s="241"/>
      <c r="D5" s="241"/>
    </row>
    <row r="6" spans="1:4" ht="18.75">
      <c r="A6" s="239"/>
      <c r="B6" s="240"/>
      <c r="C6" s="239"/>
      <c r="D6" s="239"/>
    </row>
    <row r="7" spans="1:4" ht="18.75">
      <c r="A7" s="537" t="s">
        <v>64</v>
      </c>
      <c r="B7" s="537"/>
      <c r="C7" s="537"/>
      <c r="D7" s="537"/>
    </row>
    <row r="8" spans="1:4" ht="18.75">
      <c r="A8" s="537" t="s">
        <v>65</v>
      </c>
      <c r="B8" s="537"/>
      <c r="C8" s="537"/>
      <c r="D8" s="537"/>
    </row>
    <row r="9" spans="1:4" ht="18.75">
      <c r="A9" s="537" t="s">
        <v>611</v>
      </c>
      <c r="B9" s="537"/>
      <c r="C9" s="537"/>
      <c r="D9" s="537"/>
    </row>
    <row r="10" spans="1:4" ht="18.75">
      <c r="A10" s="239"/>
      <c r="B10" s="240"/>
      <c r="C10" s="239"/>
      <c r="D10" s="242" t="s">
        <v>26</v>
      </c>
    </row>
    <row r="11" spans="1:4" ht="66.75" customHeight="1">
      <c r="A11" s="538" t="s">
        <v>66</v>
      </c>
      <c r="B11" s="539"/>
      <c r="C11" s="227" t="s">
        <v>67</v>
      </c>
      <c r="D11" s="227" t="s">
        <v>574</v>
      </c>
    </row>
    <row r="12" spans="1:4" s="33" customFormat="1" ht="18.75">
      <c r="A12" s="227">
        <v>1</v>
      </c>
      <c r="B12" s="227">
        <v>2</v>
      </c>
      <c r="C12" s="243">
        <v>3</v>
      </c>
      <c r="D12" s="227">
        <v>4</v>
      </c>
    </row>
    <row r="13" spans="1:4" s="34" customFormat="1" ht="37.5">
      <c r="A13" s="244" t="s">
        <v>68</v>
      </c>
      <c r="B13" s="245" t="s">
        <v>69</v>
      </c>
      <c r="C13" s="245" t="s">
        <v>70</v>
      </c>
      <c r="D13" s="246">
        <f>D14+D20+D25+D30+D41+D44+D48</f>
        <v>3162.2</v>
      </c>
    </row>
    <row r="14" spans="1:4" s="34" customFormat="1" ht="37.5">
      <c r="A14" s="244" t="s">
        <v>68</v>
      </c>
      <c r="B14" s="245" t="s">
        <v>71</v>
      </c>
      <c r="C14" s="245" t="s">
        <v>72</v>
      </c>
      <c r="D14" s="246">
        <f>D15</f>
        <v>190.2</v>
      </c>
    </row>
    <row r="15" spans="1:4" s="34" customFormat="1" ht="18.75">
      <c r="A15" s="247" t="s">
        <v>68</v>
      </c>
      <c r="B15" s="248" t="s">
        <v>73</v>
      </c>
      <c r="C15" s="248" t="s">
        <v>74</v>
      </c>
      <c r="D15" s="249">
        <f>D16+D17+D18+D19</f>
        <v>190.2</v>
      </c>
    </row>
    <row r="16" spans="1:4" s="34" customFormat="1" ht="123" customHeight="1">
      <c r="A16" s="247" t="s">
        <v>68</v>
      </c>
      <c r="B16" s="248" t="s">
        <v>75</v>
      </c>
      <c r="C16" s="248" t="s">
        <v>76</v>
      </c>
      <c r="D16" s="249">
        <v>134.7</v>
      </c>
    </row>
    <row r="17" spans="1:4" s="34" customFormat="1" ht="168.75">
      <c r="A17" s="247" t="s">
        <v>68</v>
      </c>
      <c r="B17" s="248" t="s">
        <v>77</v>
      </c>
      <c r="C17" s="248" t="s">
        <v>78</v>
      </c>
      <c r="D17" s="249">
        <v>30.7</v>
      </c>
    </row>
    <row r="18" spans="1:4" s="34" customFormat="1" ht="84" customHeight="1">
      <c r="A18" s="247" t="s">
        <v>68</v>
      </c>
      <c r="B18" s="248" t="s">
        <v>79</v>
      </c>
      <c r="C18" s="248" t="s">
        <v>80</v>
      </c>
      <c r="D18" s="249">
        <v>24.8</v>
      </c>
    </row>
    <row r="19" spans="1:4" s="34" customFormat="1" ht="18.75" hidden="1">
      <c r="A19" s="250"/>
      <c r="B19" s="251"/>
      <c r="C19" s="252"/>
      <c r="D19" s="253"/>
    </row>
    <row r="20" spans="1:4" s="35" customFormat="1" ht="72" customHeight="1">
      <c r="A20" s="254" t="s">
        <v>68</v>
      </c>
      <c r="B20" s="255" t="s">
        <v>81</v>
      </c>
      <c r="C20" s="256" t="s">
        <v>82</v>
      </c>
      <c r="D20" s="257">
        <f>D21+D22+D23+D24</f>
        <v>962.2</v>
      </c>
    </row>
    <row r="21" spans="1:13" s="35" customFormat="1" ht="122.25" customHeight="1">
      <c r="A21" s="254" t="s">
        <v>68</v>
      </c>
      <c r="B21" s="258" t="s">
        <v>83</v>
      </c>
      <c r="C21" s="259" t="s">
        <v>84</v>
      </c>
      <c r="D21" s="260">
        <v>348.6</v>
      </c>
      <c r="I21" s="36"/>
      <c r="J21" s="37"/>
      <c r="K21" s="38"/>
      <c r="L21" s="36"/>
      <c r="M21" s="36"/>
    </row>
    <row r="22" spans="1:13" s="35" customFormat="1" ht="140.25" customHeight="1">
      <c r="A22" s="254" t="s">
        <v>68</v>
      </c>
      <c r="B22" s="261" t="s">
        <v>85</v>
      </c>
      <c r="C22" s="262" t="s">
        <v>86</v>
      </c>
      <c r="D22" s="260">
        <v>2.4</v>
      </c>
      <c r="I22" s="36"/>
      <c r="J22" s="37"/>
      <c r="K22" s="38"/>
      <c r="L22" s="36"/>
      <c r="M22" s="36"/>
    </row>
    <row r="23" spans="1:13" s="35" customFormat="1" ht="118.5" customHeight="1">
      <c r="A23" s="254" t="s">
        <v>68</v>
      </c>
      <c r="B23" s="261" t="s">
        <v>87</v>
      </c>
      <c r="C23" s="262" t="s">
        <v>88</v>
      </c>
      <c r="D23" s="260">
        <v>674.7</v>
      </c>
      <c r="I23" s="36"/>
      <c r="J23" s="36"/>
      <c r="K23" s="36"/>
      <c r="L23" s="36"/>
      <c r="M23" s="36"/>
    </row>
    <row r="24" spans="1:13" s="35" customFormat="1" ht="121.5" customHeight="1">
      <c r="A24" s="254" t="s">
        <v>68</v>
      </c>
      <c r="B24" s="261" t="s">
        <v>89</v>
      </c>
      <c r="C24" s="262" t="s">
        <v>90</v>
      </c>
      <c r="D24" s="260">
        <v>-63.5</v>
      </c>
      <c r="I24" s="36"/>
      <c r="J24" s="36"/>
      <c r="K24" s="36"/>
      <c r="L24" s="36"/>
      <c r="M24" s="36"/>
    </row>
    <row r="25" spans="1:4" s="34" customFormat="1" ht="37.5">
      <c r="A25" s="244" t="s">
        <v>68</v>
      </c>
      <c r="B25" s="263" t="s">
        <v>91</v>
      </c>
      <c r="C25" s="245" t="s">
        <v>92</v>
      </c>
      <c r="D25" s="257">
        <f>D26+D28</f>
        <v>8.3</v>
      </c>
    </row>
    <row r="26" spans="1:4" s="34" customFormat="1" ht="47.25" customHeight="1">
      <c r="A26" s="247" t="s">
        <v>68</v>
      </c>
      <c r="B26" s="248" t="s">
        <v>93</v>
      </c>
      <c r="C26" s="248" t="s">
        <v>94</v>
      </c>
      <c r="D26" s="260">
        <f>D27</f>
        <v>8.3</v>
      </c>
    </row>
    <row r="27" spans="1:4" s="34" customFormat="1" ht="38.25" customHeight="1">
      <c r="A27" s="247" t="s">
        <v>68</v>
      </c>
      <c r="B27" s="248" t="s">
        <v>612</v>
      </c>
      <c r="C27" s="248" t="s">
        <v>94</v>
      </c>
      <c r="D27" s="260">
        <v>8.3</v>
      </c>
    </row>
    <row r="28" spans="1:4" s="34" customFormat="1" ht="18.75" hidden="1">
      <c r="A28" s="247"/>
      <c r="B28" s="248"/>
      <c r="C28" s="248"/>
      <c r="D28" s="260"/>
    </row>
    <row r="29" spans="1:4" s="34" customFormat="1" ht="18.75" hidden="1">
      <c r="A29" s="247"/>
      <c r="B29" s="248"/>
      <c r="C29" s="248"/>
      <c r="D29" s="260"/>
    </row>
    <row r="30" spans="1:4" s="34" customFormat="1" ht="37.5">
      <c r="A30" s="244" t="s">
        <v>68</v>
      </c>
      <c r="B30" s="245" t="s">
        <v>95</v>
      </c>
      <c r="C30" s="245" t="s">
        <v>96</v>
      </c>
      <c r="D30" s="257">
        <f>D31+D36+D33</f>
        <v>1967.8000000000002</v>
      </c>
    </row>
    <row r="31" spans="1:4" s="34" customFormat="1" ht="18.75">
      <c r="A31" s="247" t="s">
        <v>68</v>
      </c>
      <c r="B31" s="248" t="s">
        <v>97</v>
      </c>
      <c r="C31" s="248" t="s">
        <v>98</v>
      </c>
      <c r="D31" s="260">
        <f>D32</f>
        <v>598.5</v>
      </c>
    </row>
    <row r="32" spans="1:4" s="34" customFormat="1" ht="75">
      <c r="A32" s="247" t="s">
        <v>68</v>
      </c>
      <c r="B32" s="248" t="s">
        <v>99</v>
      </c>
      <c r="C32" s="248" t="s">
        <v>100</v>
      </c>
      <c r="D32" s="260">
        <f>598.5</f>
        <v>598.5</v>
      </c>
    </row>
    <row r="33" spans="1:4" s="34" customFormat="1" ht="18.75">
      <c r="A33" s="247" t="s">
        <v>68</v>
      </c>
      <c r="B33" s="248" t="s">
        <v>101</v>
      </c>
      <c r="C33" s="248" t="s">
        <v>102</v>
      </c>
      <c r="D33" s="260">
        <f>D35+D34</f>
        <v>693.9</v>
      </c>
    </row>
    <row r="34" spans="1:4" s="34" customFormat="1" ht="33" customHeight="1">
      <c r="A34" s="247" t="s">
        <v>68</v>
      </c>
      <c r="B34" s="248" t="s">
        <v>103</v>
      </c>
      <c r="C34" s="248" t="s">
        <v>104</v>
      </c>
      <c r="D34" s="260">
        <v>8.6</v>
      </c>
    </row>
    <row r="35" spans="1:4" s="34" customFormat="1" ht="30.75" customHeight="1">
      <c r="A35" s="247" t="s">
        <v>68</v>
      </c>
      <c r="B35" s="248" t="s">
        <v>105</v>
      </c>
      <c r="C35" s="248" t="s">
        <v>106</v>
      </c>
      <c r="D35" s="260">
        <f>685.3</f>
        <v>685.3</v>
      </c>
    </row>
    <row r="36" spans="1:4" s="34" customFormat="1" ht="18.75">
      <c r="A36" s="247" t="s">
        <v>68</v>
      </c>
      <c r="B36" s="248" t="s">
        <v>107</v>
      </c>
      <c r="C36" s="248" t="s">
        <v>108</v>
      </c>
      <c r="D36" s="260">
        <f>D37+D39</f>
        <v>675.4</v>
      </c>
    </row>
    <row r="37" spans="1:4" s="34" customFormat="1" ht="45" customHeight="1">
      <c r="A37" s="247" t="s">
        <v>68</v>
      </c>
      <c r="B37" s="248" t="s">
        <v>403</v>
      </c>
      <c r="C37" s="248" t="s">
        <v>404</v>
      </c>
      <c r="D37" s="260">
        <f>D38</f>
        <v>64.8</v>
      </c>
    </row>
    <row r="38" spans="1:4" s="34" customFormat="1" ht="56.25">
      <c r="A38" s="247" t="s">
        <v>68</v>
      </c>
      <c r="B38" s="248" t="s">
        <v>405</v>
      </c>
      <c r="C38" s="248" t="s">
        <v>406</v>
      </c>
      <c r="D38" s="260">
        <v>64.8</v>
      </c>
    </row>
    <row r="39" spans="1:4" s="34" customFormat="1" ht="18.75">
      <c r="A39" s="247" t="s">
        <v>68</v>
      </c>
      <c r="B39" s="248" t="s">
        <v>407</v>
      </c>
      <c r="C39" s="248" t="s">
        <v>408</v>
      </c>
      <c r="D39" s="260">
        <f>D40</f>
        <v>610.6</v>
      </c>
    </row>
    <row r="40" spans="1:4" s="34" customFormat="1" ht="56.25">
      <c r="A40" s="247" t="s">
        <v>68</v>
      </c>
      <c r="B40" s="248" t="s">
        <v>410</v>
      </c>
      <c r="C40" s="248" t="s">
        <v>409</v>
      </c>
      <c r="D40" s="249">
        <v>610.6</v>
      </c>
    </row>
    <row r="41" spans="1:4" s="34" customFormat="1" ht="37.5">
      <c r="A41" s="247" t="s">
        <v>68</v>
      </c>
      <c r="B41" s="245" t="s">
        <v>109</v>
      </c>
      <c r="C41" s="245" t="s">
        <v>110</v>
      </c>
      <c r="D41" s="246">
        <f>D42</f>
        <v>4.2</v>
      </c>
    </row>
    <row r="42" spans="1:4" s="34" customFormat="1" ht="82.5" customHeight="1">
      <c r="A42" s="247" t="s">
        <v>68</v>
      </c>
      <c r="B42" s="248" t="s">
        <v>111</v>
      </c>
      <c r="C42" s="248" t="s">
        <v>112</v>
      </c>
      <c r="D42" s="249">
        <f>D43</f>
        <v>4.2</v>
      </c>
    </row>
    <row r="43" spans="1:4" s="34" customFormat="1" ht="131.25">
      <c r="A43" s="247" t="s">
        <v>68</v>
      </c>
      <c r="B43" s="248" t="s">
        <v>113</v>
      </c>
      <c r="C43" s="248" t="s">
        <v>114</v>
      </c>
      <c r="D43" s="249">
        <v>4.2</v>
      </c>
    </row>
    <row r="44" spans="1:4" s="34" customFormat="1" ht="75">
      <c r="A44" s="244" t="s">
        <v>68</v>
      </c>
      <c r="B44" s="245" t="s">
        <v>115</v>
      </c>
      <c r="C44" s="245" t="s">
        <v>116</v>
      </c>
      <c r="D44" s="246">
        <f>D45</f>
        <v>29.5</v>
      </c>
    </row>
    <row r="45" spans="1:4" s="34" customFormat="1" ht="150">
      <c r="A45" s="247" t="s">
        <v>68</v>
      </c>
      <c r="B45" s="248" t="s">
        <v>117</v>
      </c>
      <c r="C45" s="248" t="s">
        <v>118</v>
      </c>
      <c r="D45" s="249">
        <f>D46</f>
        <v>29.5</v>
      </c>
    </row>
    <row r="46" spans="1:4" s="34" customFormat="1" ht="153" customHeight="1">
      <c r="A46" s="247" t="s">
        <v>68</v>
      </c>
      <c r="B46" s="248" t="s">
        <v>119</v>
      </c>
      <c r="C46" s="248" t="s">
        <v>120</v>
      </c>
      <c r="D46" s="249">
        <f>D47</f>
        <v>29.5</v>
      </c>
    </row>
    <row r="47" spans="1:4" s="34" customFormat="1" ht="126.75" customHeight="1">
      <c r="A47" s="247" t="s">
        <v>68</v>
      </c>
      <c r="B47" s="248" t="s">
        <v>121</v>
      </c>
      <c r="C47" s="248" t="s">
        <v>411</v>
      </c>
      <c r="D47" s="249">
        <v>29.5</v>
      </c>
    </row>
    <row r="48" spans="1:4" s="34" customFormat="1" ht="18.75" hidden="1">
      <c r="A48" s="244"/>
      <c r="B48" s="245"/>
      <c r="C48" s="245"/>
      <c r="D48" s="246"/>
    </row>
    <row r="49" spans="1:4" s="34" customFormat="1" ht="18.75" hidden="1">
      <c r="A49" s="247"/>
      <c r="B49" s="248"/>
      <c r="C49" s="248"/>
      <c r="D49" s="249"/>
    </row>
    <row r="50" spans="1:4" s="34" customFormat="1" ht="7.5" customHeight="1" hidden="1">
      <c r="A50" s="247"/>
      <c r="B50" s="248"/>
      <c r="C50" s="248"/>
      <c r="D50" s="249"/>
    </row>
    <row r="51" spans="1:4" s="34" customFormat="1" ht="0.75" customHeight="1" hidden="1">
      <c r="A51" s="247"/>
      <c r="B51" s="248"/>
      <c r="C51" s="248"/>
      <c r="D51" s="249"/>
    </row>
    <row r="52" spans="1:4" s="34" customFormat="1" ht="37.5">
      <c r="A52" s="244" t="s">
        <v>68</v>
      </c>
      <c r="B52" s="245" t="s">
        <v>122</v>
      </c>
      <c r="C52" s="245" t="s">
        <v>123</v>
      </c>
      <c r="D52" s="246">
        <f>D53</f>
        <v>3675.1000000000004</v>
      </c>
    </row>
    <row r="53" spans="1:4" s="34" customFormat="1" ht="56.25">
      <c r="A53" s="247" t="s">
        <v>68</v>
      </c>
      <c r="B53" s="248" t="s">
        <v>124</v>
      </c>
      <c r="C53" s="248" t="s">
        <v>125</v>
      </c>
      <c r="D53" s="249">
        <f>D61+D54+D67</f>
        <v>3675.1000000000004</v>
      </c>
    </row>
    <row r="54" spans="1:4" s="34" customFormat="1" ht="37.5">
      <c r="A54" s="247" t="s">
        <v>68</v>
      </c>
      <c r="B54" s="508" t="s">
        <v>675</v>
      </c>
      <c r="C54" s="248" t="s">
        <v>126</v>
      </c>
      <c r="D54" s="249">
        <f>D55</f>
        <v>3576.3</v>
      </c>
    </row>
    <row r="55" spans="1:4" s="34" customFormat="1" ht="37.5">
      <c r="A55" s="247" t="s">
        <v>68</v>
      </c>
      <c r="B55" s="508" t="s">
        <v>674</v>
      </c>
      <c r="C55" s="248" t="s">
        <v>127</v>
      </c>
      <c r="D55" s="249">
        <f>D56+D57</f>
        <v>3576.3</v>
      </c>
    </row>
    <row r="56" spans="1:4" s="39" customFormat="1" ht="56.25">
      <c r="A56" s="247" t="s">
        <v>68</v>
      </c>
      <c r="B56" s="508" t="s">
        <v>673</v>
      </c>
      <c r="C56" s="248" t="s">
        <v>412</v>
      </c>
      <c r="D56" s="249">
        <v>0</v>
      </c>
    </row>
    <row r="57" spans="1:4" s="39" customFormat="1" ht="58.5" customHeight="1">
      <c r="A57" s="247" t="s">
        <v>68</v>
      </c>
      <c r="B57" s="508" t="s">
        <v>673</v>
      </c>
      <c r="C57" s="248" t="s">
        <v>413</v>
      </c>
      <c r="D57" s="249">
        <v>3576.3</v>
      </c>
    </row>
    <row r="58" spans="1:4" s="34" customFormat="1" ht="18.75" hidden="1">
      <c r="A58" s="247"/>
      <c r="B58" s="248"/>
      <c r="C58" s="248"/>
      <c r="D58" s="249"/>
    </row>
    <row r="59" spans="1:4" s="34" customFormat="1" ht="15" customHeight="1" hidden="1">
      <c r="A59" s="247"/>
      <c r="B59" s="248"/>
      <c r="C59" s="248"/>
      <c r="D59" s="249"/>
    </row>
    <row r="60" spans="1:4" s="34" customFormat="1" ht="18.75" hidden="1">
      <c r="A60" s="247"/>
      <c r="B60" s="248"/>
      <c r="C60" s="248"/>
      <c r="D60" s="249"/>
    </row>
    <row r="61" spans="1:4" s="34" customFormat="1" ht="72.75" customHeight="1">
      <c r="A61" s="247" t="s">
        <v>68</v>
      </c>
      <c r="B61" s="508" t="s">
        <v>672</v>
      </c>
      <c r="C61" s="248" t="s">
        <v>130</v>
      </c>
      <c r="D61" s="249">
        <f>D64+D62</f>
        <v>98.80000000000001</v>
      </c>
    </row>
    <row r="62" spans="1:4" s="34" customFormat="1" ht="56.25" hidden="1">
      <c r="A62" s="247" t="s">
        <v>68</v>
      </c>
      <c r="B62" s="248" t="s">
        <v>131</v>
      </c>
      <c r="C62" s="248" t="s">
        <v>132</v>
      </c>
      <c r="D62" s="249">
        <f>D63</f>
        <v>88.4</v>
      </c>
    </row>
    <row r="63" spans="1:4" s="34" customFormat="1" ht="87.75" customHeight="1">
      <c r="A63" s="247" t="s">
        <v>68</v>
      </c>
      <c r="B63" s="508" t="s">
        <v>671</v>
      </c>
      <c r="C63" s="248" t="s">
        <v>415</v>
      </c>
      <c r="D63" s="249">
        <v>88.4</v>
      </c>
    </row>
    <row r="64" spans="1:4" s="34" customFormat="1" ht="56.25">
      <c r="A64" s="247" t="s">
        <v>68</v>
      </c>
      <c r="B64" s="508" t="s">
        <v>670</v>
      </c>
      <c r="C64" s="248" t="s">
        <v>133</v>
      </c>
      <c r="D64" s="249">
        <f>D65+D66</f>
        <v>10.4</v>
      </c>
    </row>
    <row r="65" spans="1:4" s="34" customFormat="1" ht="75">
      <c r="A65" s="247" t="s">
        <v>68</v>
      </c>
      <c r="B65" s="508" t="s">
        <v>669</v>
      </c>
      <c r="C65" s="248" t="s">
        <v>416</v>
      </c>
      <c r="D65" s="249">
        <v>0.6</v>
      </c>
    </row>
    <row r="66" spans="1:4" s="34" customFormat="1" ht="75">
      <c r="A66" s="247" t="s">
        <v>68</v>
      </c>
      <c r="B66" s="264" t="s">
        <v>669</v>
      </c>
      <c r="C66" s="248" t="s">
        <v>417</v>
      </c>
      <c r="D66" s="249">
        <v>9.8</v>
      </c>
    </row>
    <row r="67" spans="1:4" s="34" customFormat="1" ht="47.25" customHeight="1">
      <c r="A67" s="254" t="s">
        <v>68</v>
      </c>
      <c r="B67" s="265" t="s">
        <v>668</v>
      </c>
      <c r="C67" s="266" t="s">
        <v>402</v>
      </c>
      <c r="D67" s="249">
        <f>D68</f>
        <v>0</v>
      </c>
    </row>
    <row r="68" spans="1:4" s="34" customFormat="1" ht="37.5">
      <c r="A68" s="254" t="s">
        <v>68</v>
      </c>
      <c r="B68" s="265" t="s">
        <v>667</v>
      </c>
      <c r="C68" s="267" t="s">
        <v>402</v>
      </c>
      <c r="D68" s="249">
        <v>0</v>
      </c>
    </row>
    <row r="69" spans="1:4" s="34" customFormat="1" ht="18.75">
      <c r="A69" s="540"/>
      <c r="B69" s="541"/>
      <c r="C69" s="245" t="s">
        <v>135</v>
      </c>
      <c r="D69" s="246">
        <f>D13+D52</f>
        <v>6837.3</v>
      </c>
    </row>
    <row r="70" spans="1:4" s="34" customFormat="1" ht="18.75">
      <c r="A70" s="268"/>
      <c r="B70" s="268"/>
      <c r="C70" s="268"/>
      <c r="D70" s="269"/>
    </row>
    <row r="71" spans="1:4" s="34" customFormat="1" ht="15">
      <c r="A71" s="40"/>
      <c r="B71" s="40"/>
      <c r="C71" s="40"/>
      <c r="D71" s="40"/>
    </row>
    <row r="72" spans="1:4" s="34" customFormat="1" ht="15">
      <c r="A72" s="40"/>
      <c r="B72" s="40"/>
      <c r="C72" s="40"/>
      <c r="D72" s="40"/>
    </row>
    <row r="73" spans="1:4" s="34" customFormat="1" ht="15">
      <c r="A73" s="40"/>
      <c r="B73" s="40"/>
      <c r="C73" s="40"/>
      <c r="D73" s="40"/>
    </row>
    <row r="74" spans="1:4" s="34" customFormat="1" ht="15">
      <c r="A74" s="40"/>
      <c r="B74" s="40"/>
      <c r="C74" s="40"/>
      <c r="D74" s="40"/>
    </row>
    <row r="75" spans="1:4" s="34" customFormat="1" ht="15">
      <c r="A75" s="40"/>
      <c r="B75" s="40"/>
      <c r="C75" s="40"/>
      <c r="D75" s="40"/>
    </row>
    <row r="76" spans="1:4" s="34" customFormat="1" ht="15">
      <c r="A76" s="40"/>
      <c r="B76" s="40"/>
      <c r="C76" s="40"/>
      <c r="D76" s="40"/>
    </row>
    <row r="77" spans="1:4" s="34" customFormat="1" ht="15">
      <c r="A77" s="40"/>
      <c r="B77" s="40"/>
      <c r="C77" s="40"/>
      <c r="D77" s="40"/>
    </row>
    <row r="78" spans="1:4" s="34" customFormat="1" ht="15">
      <c r="A78" s="40"/>
      <c r="B78" s="40"/>
      <c r="C78" s="40"/>
      <c r="D78" s="40"/>
    </row>
    <row r="79" spans="1:4" s="34" customFormat="1" ht="15">
      <c r="A79" s="40"/>
      <c r="B79" s="40"/>
      <c r="C79" s="40"/>
      <c r="D79" s="40"/>
    </row>
    <row r="80" spans="1:4" s="34" customFormat="1" ht="15">
      <c r="A80" s="40"/>
      <c r="B80" s="40"/>
      <c r="C80" s="40"/>
      <c r="D80" s="40"/>
    </row>
    <row r="81" spans="1:4" s="34" customFormat="1" ht="15">
      <c r="A81" s="40"/>
      <c r="B81" s="40"/>
      <c r="C81" s="40"/>
      <c r="D81" s="40"/>
    </row>
    <row r="82" spans="1:4" s="34" customFormat="1" ht="15">
      <c r="A82" s="40"/>
      <c r="B82" s="40"/>
      <c r="C82" s="40"/>
      <c r="D82" s="40"/>
    </row>
    <row r="83" spans="1:4" s="34" customFormat="1" ht="15">
      <c r="A83" s="40"/>
      <c r="B83" s="40"/>
      <c r="C83" s="40"/>
      <c r="D83" s="40"/>
    </row>
    <row r="84" spans="1:4" s="34" customFormat="1" ht="15">
      <c r="A84" s="40"/>
      <c r="B84" s="40"/>
      <c r="C84" s="40"/>
      <c r="D84" s="40"/>
    </row>
    <row r="85" spans="1:4" s="34" customFormat="1" ht="15">
      <c r="A85" s="40"/>
      <c r="B85" s="40"/>
      <c r="C85" s="40"/>
      <c r="D85" s="40"/>
    </row>
    <row r="86" spans="1:4" s="34" customFormat="1" ht="15">
      <c r="A86" s="40"/>
      <c r="B86" s="40"/>
      <c r="C86" s="40"/>
      <c r="D86" s="40"/>
    </row>
    <row r="87" spans="1:4" s="34" customFormat="1" ht="15">
      <c r="A87" s="40"/>
      <c r="B87" s="40"/>
      <c r="C87" s="40"/>
      <c r="D87" s="40"/>
    </row>
    <row r="88" spans="1:4" s="34" customFormat="1" ht="15">
      <c r="A88" s="40"/>
      <c r="B88" s="40"/>
      <c r="C88" s="40"/>
      <c r="D88" s="40"/>
    </row>
    <row r="89" spans="1:4" s="34" customFormat="1" ht="15">
      <c r="A89" s="40"/>
      <c r="B89" s="40"/>
      <c r="C89" s="40"/>
      <c r="D89" s="40"/>
    </row>
    <row r="90" spans="1:4" s="34" customFormat="1" ht="15">
      <c r="A90" s="40"/>
      <c r="B90" s="40"/>
      <c r="C90" s="40"/>
      <c r="D90" s="40"/>
    </row>
    <row r="91" spans="1:4" s="34" customFormat="1" ht="15">
      <c r="A91" s="40"/>
      <c r="B91" s="40"/>
      <c r="C91" s="40"/>
      <c r="D91" s="40"/>
    </row>
    <row r="92" spans="1:4" s="34" customFormat="1" ht="15">
      <c r="A92" s="40"/>
      <c r="B92" s="40"/>
      <c r="C92" s="40"/>
      <c r="D92" s="40"/>
    </row>
    <row r="93" spans="1:4" s="34" customFormat="1" ht="15">
      <c r="A93" s="40"/>
      <c r="B93" s="40"/>
      <c r="C93" s="40"/>
      <c r="D93" s="40"/>
    </row>
    <row r="94" spans="1:4" s="34" customFormat="1" ht="15">
      <c r="A94" s="40"/>
      <c r="B94" s="40"/>
      <c r="C94" s="40"/>
      <c r="D94" s="40"/>
    </row>
    <row r="95" spans="1:4" s="34" customFormat="1" ht="15">
      <c r="A95" s="40"/>
      <c r="B95" s="40"/>
      <c r="C95" s="40"/>
      <c r="D95" s="40"/>
    </row>
    <row r="96" spans="1:4" s="34" customFormat="1" ht="15">
      <c r="A96" s="40"/>
      <c r="B96" s="40"/>
      <c r="C96" s="40"/>
      <c r="D96" s="40"/>
    </row>
    <row r="97" spans="1:4" s="34" customFormat="1" ht="15">
      <c r="A97" s="40"/>
      <c r="B97" s="40"/>
      <c r="C97" s="40"/>
      <c r="D97" s="40"/>
    </row>
    <row r="98" spans="1:4" s="34" customFormat="1" ht="15">
      <c r="A98" s="40"/>
      <c r="B98" s="40"/>
      <c r="C98" s="40"/>
      <c r="D98" s="40"/>
    </row>
    <row r="99" spans="1:4" s="34" customFormat="1" ht="15">
      <c r="A99" s="40"/>
      <c r="B99" s="40"/>
      <c r="C99" s="40"/>
      <c r="D99" s="40"/>
    </row>
    <row r="100" spans="1:4" s="34" customFormat="1" ht="15">
      <c r="A100" s="40"/>
      <c r="B100" s="40"/>
      <c r="C100" s="40"/>
      <c r="D100" s="40"/>
    </row>
    <row r="101" spans="1:4" s="34" customFormat="1" ht="15">
      <c r="A101" s="40"/>
      <c r="B101" s="40"/>
      <c r="C101" s="40"/>
      <c r="D101" s="40"/>
    </row>
    <row r="102" spans="1:4" s="34" customFormat="1" ht="15">
      <c r="A102" s="40"/>
      <c r="B102" s="40"/>
      <c r="C102" s="40"/>
      <c r="D102" s="40"/>
    </row>
    <row r="103" spans="1:4" s="34" customFormat="1" ht="15">
      <c r="A103" s="40"/>
      <c r="B103" s="40"/>
      <c r="C103" s="40"/>
      <c r="D103" s="40"/>
    </row>
    <row r="104" spans="1:4" s="34" customFormat="1" ht="15">
      <c r="A104" s="40"/>
      <c r="B104" s="40"/>
      <c r="C104" s="40"/>
      <c r="D104" s="40"/>
    </row>
    <row r="105" spans="1:4" s="34" customFormat="1" ht="15">
      <c r="A105" s="40"/>
      <c r="B105" s="40"/>
      <c r="C105" s="40"/>
      <c r="D105" s="40"/>
    </row>
    <row r="106" spans="1:4" s="34" customFormat="1" ht="15">
      <c r="A106" s="40"/>
      <c r="B106" s="40"/>
      <c r="C106" s="40"/>
      <c r="D106" s="40"/>
    </row>
    <row r="107" spans="1:4" s="34" customFormat="1" ht="15">
      <c r="A107" s="40"/>
      <c r="B107" s="40"/>
      <c r="C107" s="40"/>
      <c r="D107" s="40"/>
    </row>
    <row r="108" spans="1:4" s="34" customFormat="1" ht="15">
      <c r="A108" s="40"/>
      <c r="B108" s="40"/>
      <c r="C108" s="40"/>
      <c r="D108" s="40"/>
    </row>
    <row r="109" spans="1:4" s="34" customFormat="1" ht="12.75">
      <c r="A109" s="41"/>
      <c r="B109" s="41"/>
      <c r="C109" s="41"/>
      <c r="D109" s="41"/>
    </row>
    <row r="110" spans="1:4" s="34" customFormat="1" ht="12.75">
      <c r="A110" s="41"/>
      <c r="B110" s="41"/>
      <c r="C110" s="41"/>
      <c r="D110" s="41"/>
    </row>
    <row r="111" spans="1:4" s="34" customFormat="1" ht="12.75">
      <c r="A111" s="41"/>
      <c r="B111" s="41"/>
      <c r="C111" s="41"/>
      <c r="D111" s="41"/>
    </row>
    <row r="112" spans="1:4" s="34" customFormat="1" ht="12.75">
      <c r="A112" s="41"/>
      <c r="B112" s="41"/>
      <c r="C112" s="41"/>
      <c r="D112" s="41"/>
    </row>
    <row r="113" spans="1:4" s="34" customFormat="1" ht="12.75">
      <c r="A113" s="41"/>
      <c r="B113" s="41"/>
      <c r="C113" s="41"/>
      <c r="D113" s="41"/>
    </row>
    <row r="114" spans="1:4" s="34" customFormat="1" ht="12.75">
      <c r="A114" s="41"/>
      <c r="B114" s="41"/>
      <c r="C114" s="41"/>
      <c r="D114" s="41"/>
    </row>
    <row r="115" spans="1:4" s="34" customFormat="1" ht="12.75">
      <c r="A115" s="41"/>
      <c r="B115" s="41"/>
      <c r="C115" s="41"/>
      <c r="D115" s="41"/>
    </row>
    <row r="116" spans="1:4" s="34" customFormat="1" ht="12.75">
      <c r="A116" s="41"/>
      <c r="B116" s="41"/>
      <c r="C116" s="41"/>
      <c r="D116" s="41"/>
    </row>
    <row r="117" spans="1:4" s="34" customFormat="1" ht="12.75">
      <c r="A117" s="41"/>
      <c r="B117" s="41"/>
      <c r="C117" s="41"/>
      <c r="D117" s="41"/>
    </row>
    <row r="118" spans="1:4" s="34" customFormat="1" ht="12.75">
      <c r="A118" s="41"/>
      <c r="B118" s="41"/>
      <c r="C118" s="41"/>
      <c r="D118" s="41"/>
    </row>
    <row r="119" spans="1:4" s="34" customFormat="1" ht="12.75">
      <c r="A119" s="41"/>
      <c r="B119" s="41"/>
      <c r="C119" s="41"/>
      <c r="D119" s="41"/>
    </row>
    <row r="120" spans="1:4" s="34" customFormat="1" ht="12.75">
      <c r="A120" s="41"/>
      <c r="B120" s="41"/>
      <c r="C120" s="41"/>
      <c r="D120" s="41"/>
    </row>
    <row r="121" spans="1:4" s="34" customFormat="1" ht="12.75">
      <c r="A121" s="41"/>
      <c r="B121" s="41"/>
      <c r="C121" s="41"/>
      <c r="D121" s="41"/>
    </row>
    <row r="122" spans="1:4" s="34" customFormat="1" ht="12.75">
      <c r="A122" s="41"/>
      <c r="B122" s="41"/>
      <c r="C122" s="41"/>
      <c r="D122" s="41"/>
    </row>
    <row r="123" spans="1:4" s="34" customFormat="1" ht="12.75">
      <c r="A123" s="41"/>
      <c r="B123" s="41"/>
      <c r="C123" s="41"/>
      <c r="D123" s="41"/>
    </row>
    <row r="124" spans="1:4" s="34" customFormat="1" ht="12.75">
      <c r="A124" s="41"/>
      <c r="B124" s="41"/>
      <c r="C124" s="41"/>
      <c r="D124" s="41"/>
    </row>
    <row r="125" spans="1:4" s="34" customFormat="1" ht="12.75">
      <c r="A125" s="41"/>
      <c r="B125" s="41"/>
      <c r="C125" s="41"/>
      <c r="D125" s="41"/>
    </row>
    <row r="126" spans="1:4" s="34" customFormat="1" ht="12.75">
      <c r="A126" s="41"/>
      <c r="B126" s="41"/>
      <c r="C126" s="41"/>
      <c r="D126" s="41"/>
    </row>
    <row r="127" spans="1:4" s="34" customFormat="1" ht="12.75">
      <c r="A127" s="41"/>
      <c r="B127" s="41"/>
      <c r="C127" s="41"/>
      <c r="D127" s="41"/>
    </row>
    <row r="128" s="34" customFormat="1" ht="12.75"/>
    <row r="129" s="34" customFormat="1" ht="12.75"/>
    <row r="130" s="34" customFormat="1" ht="12.75"/>
    <row r="131" s="34" customFormat="1" ht="12.75"/>
    <row r="132" s="34" customFormat="1" ht="12.75"/>
    <row r="133" s="34" customFormat="1" ht="12.75"/>
    <row r="134" s="34" customFormat="1" ht="12.75"/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  <row r="155" s="34" customFormat="1" ht="12.75"/>
    <row r="156" s="34" customFormat="1" ht="12.75"/>
    <row r="157" s="34" customFormat="1" ht="12.75"/>
    <row r="158" s="34" customFormat="1" ht="12.75"/>
    <row r="159" s="34" customFormat="1" ht="12.75"/>
    <row r="160" s="34" customFormat="1" ht="12.75"/>
    <row r="161" s="34" customFormat="1" ht="12.75"/>
    <row r="162" s="34" customFormat="1" ht="12.75"/>
    <row r="163" s="34" customFormat="1" ht="12.75"/>
    <row r="164" s="34" customFormat="1" ht="12.75"/>
    <row r="165" s="34" customFormat="1" ht="12.75"/>
    <row r="166" s="34" customFormat="1" ht="12.75"/>
    <row r="167" s="34" customFormat="1" ht="12.75"/>
    <row r="168" s="34" customFormat="1" ht="12.75"/>
    <row r="169" s="34" customFormat="1" ht="12.75"/>
    <row r="170" s="34" customFormat="1" ht="12.75"/>
  </sheetData>
  <sheetProtection selectLockedCells="1" selectUnlockedCells="1"/>
  <mergeCells count="5">
    <mergeCell ref="A7:D7"/>
    <mergeCell ref="A8:D8"/>
    <mergeCell ref="A9:D9"/>
    <mergeCell ref="A11:B11"/>
    <mergeCell ref="A69:B69"/>
  </mergeCells>
  <printOptions/>
  <pageMargins left="0" right="0" top="0" bottom="0" header="0" footer="0"/>
  <pageSetup fitToHeight="0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4"/>
  <sheetViews>
    <sheetView zoomScalePageLayoutView="0" workbookViewId="0" topLeftCell="A61">
      <selection activeCell="D113" sqref="D113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43" customWidth="1"/>
    <col min="4" max="4" width="13.75390625" style="14" customWidth="1"/>
  </cols>
  <sheetData>
    <row r="1" spans="3:4" ht="15">
      <c r="C1" s="119"/>
      <c r="D1" s="118" t="s">
        <v>136</v>
      </c>
    </row>
    <row r="2" spans="3:4" ht="15">
      <c r="C2" s="119"/>
      <c r="D2" s="118" t="s">
        <v>1</v>
      </c>
    </row>
    <row r="3" spans="3:4" ht="15">
      <c r="C3" s="119"/>
      <c r="D3" s="118" t="s">
        <v>2</v>
      </c>
    </row>
    <row r="4" spans="3:4" ht="15">
      <c r="C4" s="119"/>
      <c r="D4" s="118" t="s">
        <v>463</v>
      </c>
    </row>
    <row r="5" ht="15">
      <c r="D5"/>
    </row>
    <row r="6" ht="15">
      <c r="D6" s="2"/>
    </row>
    <row r="7" spans="1:4" ht="45" customHeight="1">
      <c r="A7" s="542" t="s">
        <v>137</v>
      </c>
      <c r="B7" s="542"/>
      <c r="C7" s="542"/>
      <c r="D7" s="542"/>
    </row>
    <row r="8" spans="1:4" ht="15" customHeight="1">
      <c r="A8" s="44"/>
      <c r="B8" s="44"/>
      <c r="C8" s="45"/>
      <c r="D8" s="44"/>
    </row>
    <row r="9" spans="1:4" ht="15">
      <c r="A9" s="46"/>
      <c r="B9" s="46"/>
      <c r="C9" s="47"/>
      <c r="D9" s="2"/>
    </row>
    <row r="10" spans="1:4" ht="51" customHeight="1">
      <c r="A10" s="48" t="s">
        <v>138</v>
      </c>
      <c r="B10" s="48" t="s">
        <v>139</v>
      </c>
      <c r="C10" s="48" t="s">
        <v>140</v>
      </c>
      <c r="D10" s="32" t="s">
        <v>141</v>
      </c>
    </row>
    <row r="11" spans="1:4" s="51" customFormat="1" ht="42.75">
      <c r="A11" s="49" t="s">
        <v>142</v>
      </c>
      <c r="B11" s="49"/>
      <c r="C11" s="50" t="s">
        <v>143</v>
      </c>
      <c r="D11" s="132">
        <f>D12+D14+D16+D18+D20+D22+D24+D26</f>
        <v>875.71577</v>
      </c>
    </row>
    <row r="12" spans="1:4" s="54" customFormat="1" ht="28.5">
      <c r="A12" s="52" t="s">
        <v>144</v>
      </c>
      <c r="B12" s="52"/>
      <c r="C12" s="53" t="s">
        <v>145</v>
      </c>
      <c r="D12" s="133">
        <f>D13</f>
        <v>802.41968</v>
      </c>
    </row>
    <row r="13" spans="1:4" s="54" customFormat="1" ht="30">
      <c r="A13" s="55"/>
      <c r="B13" s="55" t="s">
        <v>146</v>
      </c>
      <c r="C13" s="56" t="s">
        <v>147</v>
      </c>
      <c r="D13" s="57">
        <f>195+266.5+340.91968</f>
        <v>802.41968</v>
      </c>
    </row>
    <row r="14" spans="1:4" s="54" customFormat="1" ht="28.5">
      <c r="A14" s="52" t="s">
        <v>148</v>
      </c>
      <c r="B14" s="52"/>
      <c r="C14" s="53" t="s">
        <v>149</v>
      </c>
      <c r="D14" s="133">
        <f>D15</f>
        <v>10</v>
      </c>
    </row>
    <row r="15" spans="1:4" s="54" customFormat="1" ht="30">
      <c r="A15" s="55"/>
      <c r="B15" s="55" t="s">
        <v>146</v>
      </c>
      <c r="C15" s="56" t="s">
        <v>147</v>
      </c>
      <c r="D15" s="57">
        <v>10</v>
      </c>
    </row>
    <row r="16" spans="1:4" s="54" customFormat="1" ht="28.5">
      <c r="A16" s="52" t="s">
        <v>150</v>
      </c>
      <c r="B16" s="52"/>
      <c r="C16" s="53" t="s">
        <v>151</v>
      </c>
      <c r="D16" s="133">
        <f>D17</f>
        <v>10</v>
      </c>
    </row>
    <row r="17" spans="1:4" s="54" customFormat="1" ht="30">
      <c r="A17" s="55"/>
      <c r="B17" s="55" t="s">
        <v>146</v>
      </c>
      <c r="C17" s="56" t="s">
        <v>147</v>
      </c>
      <c r="D17" s="57">
        <v>10</v>
      </c>
    </row>
    <row r="18" spans="1:4" s="54" customFormat="1" ht="42.75">
      <c r="A18" s="52" t="s">
        <v>152</v>
      </c>
      <c r="B18" s="52"/>
      <c r="C18" s="53" t="s">
        <v>153</v>
      </c>
      <c r="D18" s="133">
        <f>D19</f>
        <v>10</v>
      </c>
    </row>
    <row r="19" spans="1:4" s="54" customFormat="1" ht="30">
      <c r="A19" s="55"/>
      <c r="B19" s="55" t="s">
        <v>146</v>
      </c>
      <c r="C19" s="56" t="s">
        <v>147</v>
      </c>
      <c r="D19" s="57">
        <v>10</v>
      </c>
    </row>
    <row r="20" spans="1:4" s="54" customFormat="1" ht="28.5">
      <c r="A20" s="52" t="s">
        <v>154</v>
      </c>
      <c r="B20" s="52"/>
      <c r="C20" s="53" t="s">
        <v>155</v>
      </c>
      <c r="D20" s="133">
        <f>D21</f>
        <v>10</v>
      </c>
    </row>
    <row r="21" spans="1:4" s="54" customFormat="1" ht="30">
      <c r="A21" s="55"/>
      <c r="B21" s="55" t="s">
        <v>146</v>
      </c>
      <c r="C21" s="56" t="s">
        <v>147</v>
      </c>
      <c r="D21" s="57">
        <v>10</v>
      </c>
    </row>
    <row r="22" spans="1:4" s="54" customFormat="1" ht="28.5">
      <c r="A22" s="52" t="s">
        <v>156</v>
      </c>
      <c r="B22" s="52"/>
      <c r="C22" s="53" t="s">
        <v>157</v>
      </c>
      <c r="D22" s="133">
        <f>D23</f>
        <v>10</v>
      </c>
    </row>
    <row r="23" spans="1:4" s="54" customFormat="1" ht="30">
      <c r="A23" s="55"/>
      <c r="B23" s="55" t="s">
        <v>146</v>
      </c>
      <c r="C23" s="56" t="s">
        <v>147</v>
      </c>
      <c r="D23" s="57">
        <v>10</v>
      </c>
    </row>
    <row r="24" spans="1:4" s="54" customFormat="1" ht="14.25">
      <c r="A24" s="52" t="s">
        <v>158</v>
      </c>
      <c r="B24" s="52"/>
      <c r="C24" s="53" t="s">
        <v>159</v>
      </c>
      <c r="D24" s="133">
        <f>D25</f>
        <v>10</v>
      </c>
    </row>
    <row r="25" spans="1:4" s="54" customFormat="1" ht="30">
      <c r="A25" s="55"/>
      <c r="B25" s="55" t="s">
        <v>146</v>
      </c>
      <c r="C25" s="56" t="s">
        <v>147</v>
      </c>
      <c r="D25" s="57">
        <v>10</v>
      </c>
    </row>
    <row r="26" spans="1:4" s="42" customFormat="1" ht="85.5">
      <c r="A26" s="52" t="s">
        <v>160</v>
      </c>
      <c r="B26" s="52"/>
      <c r="C26" s="53" t="s">
        <v>161</v>
      </c>
      <c r="D26" s="133">
        <f>D27</f>
        <v>13.29609</v>
      </c>
    </row>
    <row r="27" spans="1:4" s="54" customFormat="1" ht="30">
      <c r="A27" s="55"/>
      <c r="B27" s="55" t="s">
        <v>146</v>
      </c>
      <c r="C27" s="56" t="s">
        <v>147</v>
      </c>
      <c r="D27" s="117">
        <f>14.96609-1.67</f>
        <v>13.29609</v>
      </c>
    </row>
    <row r="28" spans="1:4" s="54" customFormat="1" ht="42.75">
      <c r="A28" s="49" t="s">
        <v>162</v>
      </c>
      <c r="B28" s="49"/>
      <c r="C28" s="50" t="s">
        <v>163</v>
      </c>
      <c r="D28" s="134">
        <f>D29+D31</f>
        <v>10</v>
      </c>
    </row>
    <row r="29" spans="1:4" s="42" customFormat="1" ht="42.75">
      <c r="A29" s="52" t="s">
        <v>164</v>
      </c>
      <c r="B29" s="52"/>
      <c r="C29" s="53" t="s">
        <v>165</v>
      </c>
      <c r="D29" s="133">
        <f>D30</f>
        <v>5</v>
      </c>
    </row>
    <row r="30" spans="1:4" s="54" customFormat="1" ht="30">
      <c r="A30" s="55"/>
      <c r="B30" s="55" t="s">
        <v>146</v>
      </c>
      <c r="C30" s="56" t="s">
        <v>147</v>
      </c>
      <c r="D30" s="57">
        <v>5</v>
      </c>
    </row>
    <row r="31" spans="1:4" s="42" customFormat="1" ht="57">
      <c r="A31" s="52" t="s">
        <v>166</v>
      </c>
      <c r="B31" s="52"/>
      <c r="C31" s="53" t="s">
        <v>167</v>
      </c>
      <c r="D31" s="133">
        <f>D32</f>
        <v>5</v>
      </c>
    </row>
    <row r="32" spans="1:4" s="54" customFormat="1" ht="30">
      <c r="A32" s="55"/>
      <c r="B32" s="55" t="s">
        <v>146</v>
      </c>
      <c r="C32" s="56" t="s">
        <v>147</v>
      </c>
      <c r="D32" s="57">
        <v>5</v>
      </c>
    </row>
    <row r="33" spans="1:4" s="42" customFormat="1" ht="42.75">
      <c r="A33" s="49" t="s">
        <v>168</v>
      </c>
      <c r="B33" s="49"/>
      <c r="C33" s="50" t="s">
        <v>169</v>
      </c>
      <c r="D33" s="134">
        <f>D34+D36+D38+D40+D42+D44+D46+D48+D50+D52+D54+D56+D58</f>
        <v>1659.7391499999999</v>
      </c>
    </row>
    <row r="34" spans="1:4" s="42" customFormat="1" ht="28.5">
      <c r="A34" s="52" t="s">
        <v>170</v>
      </c>
      <c r="B34" s="52"/>
      <c r="C34" s="53" t="s">
        <v>171</v>
      </c>
      <c r="D34" s="133">
        <f>D35</f>
        <v>380.5428</v>
      </c>
    </row>
    <row r="35" spans="1:4" s="54" customFormat="1" ht="30">
      <c r="A35" s="55"/>
      <c r="B35" s="55" t="s">
        <v>172</v>
      </c>
      <c r="C35" s="19" t="s">
        <v>173</v>
      </c>
      <c r="D35" s="57">
        <f>501.5-70.9572-50</f>
        <v>380.5428</v>
      </c>
    </row>
    <row r="36" spans="1:4" s="42" customFormat="1" ht="28.5">
      <c r="A36" s="52" t="s">
        <v>174</v>
      </c>
      <c r="B36" s="52"/>
      <c r="C36" s="53" t="s">
        <v>175</v>
      </c>
      <c r="D36" s="133">
        <f>D37</f>
        <v>105</v>
      </c>
    </row>
    <row r="37" spans="1:4" s="54" customFormat="1" ht="30">
      <c r="A37" s="55"/>
      <c r="B37" s="55" t="s">
        <v>172</v>
      </c>
      <c r="C37" s="19" t="s">
        <v>173</v>
      </c>
      <c r="D37" s="57">
        <f>240.9-135.9</f>
        <v>105</v>
      </c>
    </row>
    <row r="38" spans="1:4" s="42" customFormat="1" ht="28.5">
      <c r="A38" s="52" t="s">
        <v>176</v>
      </c>
      <c r="B38" s="52"/>
      <c r="C38" s="53" t="s">
        <v>177</v>
      </c>
      <c r="D38" s="133">
        <f>D39</f>
        <v>36</v>
      </c>
    </row>
    <row r="39" spans="1:4" s="54" customFormat="1" ht="30">
      <c r="A39" s="55"/>
      <c r="B39" s="55" t="s">
        <v>172</v>
      </c>
      <c r="C39" s="19" t="s">
        <v>173</v>
      </c>
      <c r="D39" s="57">
        <v>36</v>
      </c>
    </row>
    <row r="40" spans="1:4" s="42" customFormat="1" ht="57">
      <c r="A40" s="52" t="s">
        <v>178</v>
      </c>
      <c r="B40" s="52"/>
      <c r="C40" s="53" t="s">
        <v>179</v>
      </c>
      <c r="D40" s="133">
        <f>D41</f>
        <v>174.25</v>
      </c>
    </row>
    <row r="41" spans="1:4" s="54" customFormat="1" ht="30">
      <c r="A41" s="55"/>
      <c r="B41" s="55" t="s">
        <v>172</v>
      </c>
      <c r="C41" s="19" t="s">
        <v>173</v>
      </c>
      <c r="D41" s="115">
        <f>133.25+41</f>
        <v>174.25</v>
      </c>
    </row>
    <row r="42" spans="1:4" s="42" customFormat="1" ht="28.5">
      <c r="A42" s="52" t="s">
        <v>180</v>
      </c>
      <c r="B42" s="52"/>
      <c r="C42" s="53" t="s">
        <v>181</v>
      </c>
      <c r="D42" s="133">
        <f>D43</f>
        <v>204.90491</v>
      </c>
    </row>
    <row r="43" spans="1:4" s="54" customFormat="1" ht="30">
      <c r="A43" s="55"/>
      <c r="B43" s="55" t="s">
        <v>172</v>
      </c>
      <c r="C43" s="19" t="s">
        <v>173</v>
      </c>
      <c r="D43" s="115">
        <v>204.90491</v>
      </c>
    </row>
    <row r="44" spans="1:4" s="42" customFormat="1" ht="28.5">
      <c r="A44" s="52" t="s">
        <v>182</v>
      </c>
      <c r="B44" s="52"/>
      <c r="C44" s="53" t="s">
        <v>183</v>
      </c>
      <c r="D44" s="133">
        <f>D45</f>
        <v>18.9137</v>
      </c>
    </row>
    <row r="45" spans="1:4" s="54" customFormat="1" ht="30">
      <c r="A45" s="55"/>
      <c r="B45" s="55" t="s">
        <v>172</v>
      </c>
      <c r="C45" s="19" t="s">
        <v>173</v>
      </c>
      <c r="D45" s="115">
        <v>18.9137</v>
      </c>
    </row>
    <row r="46" spans="1:4" s="42" customFormat="1" ht="28.5">
      <c r="A46" s="52" t="s">
        <v>184</v>
      </c>
      <c r="B46" s="52"/>
      <c r="C46" s="53" t="s">
        <v>185</v>
      </c>
      <c r="D46" s="133">
        <f>D47</f>
        <v>13.649999999999999</v>
      </c>
    </row>
    <row r="47" spans="1:4" s="54" customFormat="1" ht="30">
      <c r="A47" s="55"/>
      <c r="B47" s="55" t="s">
        <v>172</v>
      </c>
      <c r="C47" s="19" t="s">
        <v>173</v>
      </c>
      <c r="D47" s="115">
        <f>47.71248-34.06248</f>
        <v>13.649999999999999</v>
      </c>
    </row>
    <row r="48" spans="1:4" s="42" customFormat="1" ht="14.25">
      <c r="A48" s="52" t="s">
        <v>186</v>
      </c>
      <c r="B48" s="52"/>
      <c r="C48" s="53" t="s">
        <v>187</v>
      </c>
      <c r="D48" s="133">
        <f>D49</f>
        <v>5.22774</v>
      </c>
    </row>
    <row r="49" spans="1:4" s="42" customFormat="1" ht="30">
      <c r="A49" s="52"/>
      <c r="B49" s="55" t="s">
        <v>172</v>
      </c>
      <c r="C49" s="19" t="s">
        <v>173</v>
      </c>
      <c r="D49" s="115">
        <v>5.22774</v>
      </c>
    </row>
    <row r="50" spans="1:4" s="42" customFormat="1" ht="14.25">
      <c r="A50" s="52" t="s">
        <v>188</v>
      </c>
      <c r="B50" s="52"/>
      <c r="C50" s="53" t="s">
        <v>189</v>
      </c>
      <c r="D50" s="133">
        <f>D51</f>
        <v>50</v>
      </c>
    </row>
    <row r="51" spans="1:4" s="42" customFormat="1" ht="30">
      <c r="A51" s="52"/>
      <c r="B51" s="55" t="s">
        <v>172</v>
      </c>
      <c r="C51" s="19" t="s">
        <v>173</v>
      </c>
      <c r="D51" s="57">
        <v>50</v>
      </c>
    </row>
    <row r="52" spans="1:4" s="42" customFormat="1" ht="28.5">
      <c r="A52" s="52" t="s">
        <v>190</v>
      </c>
      <c r="B52" s="52"/>
      <c r="C52" s="53" t="s">
        <v>191</v>
      </c>
      <c r="D52" s="133">
        <f>D53</f>
        <v>144.55</v>
      </c>
    </row>
    <row r="53" spans="1:4" s="42" customFormat="1" ht="30">
      <c r="A53" s="52"/>
      <c r="B53" s="55" t="s">
        <v>172</v>
      </c>
      <c r="C53" s="19" t="s">
        <v>173</v>
      </c>
      <c r="D53" s="57">
        <f>194.55-50</f>
        <v>144.55</v>
      </c>
    </row>
    <row r="54" spans="1:4" s="42" customFormat="1" ht="42.75">
      <c r="A54" s="52" t="s">
        <v>192</v>
      </c>
      <c r="B54" s="52"/>
      <c r="C54" s="53" t="s">
        <v>193</v>
      </c>
      <c r="D54" s="133">
        <f>D55</f>
        <v>110.5</v>
      </c>
    </row>
    <row r="55" spans="1:4" s="42" customFormat="1" ht="30">
      <c r="A55" s="52"/>
      <c r="B55" s="55" t="s">
        <v>172</v>
      </c>
      <c r="C55" s="19" t="s">
        <v>173</v>
      </c>
      <c r="D55" s="57">
        <v>110.5</v>
      </c>
    </row>
    <row r="56" spans="1:4" s="42" customFormat="1" ht="57">
      <c r="A56" s="52" t="s">
        <v>194</v>
      </c>
      <c r="B56" s="52"/>
      <c r="C56" s="53" t="s">
        <v>195</v>
      </c>
      <c r="D56" s="133">
        <f>D57</f>
        <v>357</v>
      </c>
    </row>
    <row r="57" spans="1:4" s="42" customFormat="1" ht="30">
      <c r="A57" s="52"/>
      <c r="B57" s="55" t="s">
        <v>172</v>
      </c>
      <c r="C57" s="19" t="s">
        <v>173</v>
      </c>
      <c r="D57" s="57">
        <f>331.5+25.5</f>
        <v>357</v>
      </c>
    </row>
    <row r="58" spans="1:4" s="42" customFormat="1" ht="31.5">
      <c r="A58" s="112" t="s">
        <v>447</v>
      </c>
      <c r="B58" s="113"/>
      <c r="C58" s="114" t="s">
        <v>448</v>
      </c>
      <c r="D58" s="115">
        <f>D59</f>
        <v>59.19999999999999</v>
      </c>
    </row>
    <row r="59" spans="1:4" s="42" customFormat="1" ht="30">
      <c r="A59" s="112"/>
      <c r="B59" s="113" t="s">
        <v>172</v>
      </c>
      <c r="C59" s="116" t="s">
        <v>173</v>
      </c>
      <c r="D59" s="130">
        <f>246.7-187.5</f>
        <v>59.19999999999999</v>
      </c>
    </row>
    <row r="60" spans="1:4" s="42" customFormat="1" ht="42.75">
      <c r="A60" s="49" t="s">
        <v>196</v>
      </c>
      <c r="B60" s="49"/>
      <c r="C60" s="50" t="s">
        <v>197</v>
      </c>
      <c r="D60" s="135">
        <f>D61+D63+D65+D67+D69</f>
        <v>398.509</v>
      </c>
    </row>
    <row r="61" spans="1:4" s="42" customFormat="1" ht="28.5">
      <c r="A61" s="52" t="s">
        <v>198</v>
      </c>
      <c r="B61" s="52"/>
      <c r="C61" s="58" t="s">
        <v>199</v>
      </c>
      <c r="D61" s="133">
        <f>D62</f>
        <v>10</v>
      </c>
    </row>
    <row r="62" spans="1:4" s="54" customFormat="1" ht="30">
      <c r="A62" s="55"/>
      <c r="B62" s="55" t="s">
        <v>172</v>
      </c>
      <c r="C62" s="19" t="s">
        <v>173</v>
      </c>
      <c r="D62" s="57">
        <v>10</v>
      </c>
    </row>
    <row r="63" spans="1:4" s="42" customFormat="1" ht="57">
      <c r="A63" s="121" t="s">
        <v>200</v>
      </c>
      <c r="B63" s="121"/>
      <c r="C63" s="127" t="s">
        <v>201</v>
      </c>
      <c r="D63" s="136">
        <f>D64</f>
        <v>313.509</v>
      </c>
    </row>
    <row r="64" spans="1:4" s="54" customFormat="1" ht="30">
      <c r="A64" s="120" t="s">
        <v>202</v>
      </c>
      <c r="B64" s="120" t="s">
        <v>172</v>
      </c>
      <c r="C64" s="125" t="s">
        <v>173</v>
      </c>
      <c r="D64" s="130">
        <f>20+288.509+5</f>
        <v>313.509</v>
      </c>
    </row>
    <row r="65" spans="1:4" s="42" customFormat="1" ht="42.75">
      <c r="A65" s="52" t="s">
        <v>203</v>
      </c>
      <c r="B65" s="52"/>
      <c r="C65" s="58" t="s">
        <v>204</v>
      </c>
      <c r="D65" s="133">
        <f>D66</f>
        <v>10</v>
      </c>
    </row>
    <row r="66" spans="1:4" s="54" customFormat="1" ht="30">
      <c r="A66" s="55"/>
      <c r="B66" s="55" t="s">
        <v>172</v>
      </c>
      <c r="C66" s="19" t="s">
        <v>173</v>
      </c>
      <c r="D66" s="57">
        <v>10</v>
      </c>
    </row>
    <row r="67" spans="1:4" s="42" customFormat="1" ht="42.75">
      <c r="A67" s="52" t="s">
        <v>205</v>
      </c>
      <c r="B67" s="52"/>
      <c r="C67" s="58" t="s">
        <v>206</v>
      </c>
      <c r="D67" s="133">
        <f>D68</f>
        <v>5</v>
      </c>
    </row>
    <row r="68" spans="1:4" s="54" customFormat="1" ht="30">
      <c r="A68" s="55"/>
      <c r="B68" s="55" t="s">
        <v>172</v>
      </c>
      <c r="C68" s="19" t="s">
        <v>173</v>
      </c>
      <c r="D68" s="57">
        <v>5</v>
      </c>
    </row>
    <row r="69" spans="1:4" s="42" customFormat="1" ht="28.5">
      <c r="A69" s="52" t="s">
        <v>207</v>
      </c>
      <c r="B69" s="52"/>
      <c r="C69" s="58" t="s">
        <v>208</v>
      </c>
      <c r="D69" s="133">
        <f>D70</f>
        <v>60</v>
      </c>
    </row>
    <row r="70" spans="1:4" s="54" customFormat="1" ht="15">
      <c r="A70" s="55"/>
      <c r="B70" s="55">
        <v>800</v>
      </c>
      <c r="C70" s="56" t="s">
        <v>209</v>
      </c>
      <c r="D70" s="57">
        <v>60</v>
      </c>
    </row>
    <row r="71" spans="1:4" s="42" customFormat="1" ht="57">
      <c r="A71" s="49" t="s">
        <v>210</v>
      </c>
      <c r="B71" s="49"/>
      <c r="C71" s="50" t="s">
        <v>211</v>
      </c>
      <c r="D71" s="134">
        <f>D72+D74+D76+D78</f>
        <v>94.3856</v>
      </c>
    </row>
    <row r="72" spans="1:4" s="42" customFormat="1" ht="28.5" customHeight="1">
      <c r="A72" s="52" t="s">
        <v>212</v>
      </c>
      <c r="B72" s="52"/>
      <c r="C72" s="58" t="s">
        <v>213</v>
      </c>
      <c r="D72" s="133">
        <f>D73</f>
        <v>68</v>
      </c>
    </row>
    <row r="73" spans="1:4" s="54" customFormat="1" ht="30">
      <c r="A73" s="55"/>
      <c r="B73" s="55" t="s">
        <v>172</v>
      </c>
      <c r="C73" s="19" t="s">
        <v>173</v>
      </c>
      <c r="D73" s="115">
        <v>68</v>
      </c>
    </row>
    <row r="74" spans="1:4" s="42" customFormat="1" ht="28.5">
      <c r="A74" s="52" t="s">
        <v>214</v>
      </c>
      <c r="B74" s="52"/>
      <c r="C74" s="58" t="s">
        <v>215</v>
      </c>
      <c r="D74" s="133">
        <f>D75</f>
        <v>5</v>
      </c>
    </row>
    <row r="75" spans="1:4" s="54" customFormat="1" ht="30">
      <c r="A75" s="55"/>
      <c r="B75" s="55" t="s">
        <v>172</v>
      </c>
      <c r="C75" s="19" t="s">
        <v>173</v>
      </c>
      <c r="D75" s="57">
        <v>5</v>
      </c>
    </row>
    <row r="76" spans="1:4" s="42" customFormat="1" ht="28.5">
      <c r="A76" s="52" t="s">
        <v>216</v>
      </c>
      <c r="B76" s="52"/>
      <c r="C76" s="58" t="s">
        <v>217</v>
      </c>
      <c r="D76" s="133">
        <f>D77</f>
        <v>5</v>
      </c>
    </row>
    <row r="77" spans="1:4" s="54" customFormat="1" ht="30">
      <c r="A77" s="55"/>
      <c r="B77" s="55" t="s">
        <v>172</v>
      </c>
      <c r="C77" s="19" t="s">
        <v>173</v>
      </c>
      <c r="D77" s="57">
        <v>5</v>
      </c>
    </row>
    <row r="78" spans="1:4" s="42" customFormat="1" ht="42.75">
      <c r="A78" s="52" t="s">
        <v>451</v>
      </c>
      <c r="B78" s="52"/>
      <c r="C78" s="53" t="s">
        <v>218</v>
      </c>
      <c r="D78" s="133">
        <f>D79</f>
        <v>16.3856</v>
      </c>
    </row>
    <row r="79" spans="1:4" s="54" customFormat="1" ht="15">
      <c r="A79" s="55"/>
      <c r="B79" s="55" t="s">
        <v>219</v>
      </c>
      <c r="C79" s="56" t="s">
        <v>220</v>
      </c>
      <c r="D79" s="57">
        <v>16.3856</v>
      </c>
    </row>
    <row r="80" spans="1:4" s="42" customFormat="1" ht="57">
      <c r="A80" s="49" t="s">
        <v>221</v>
      </c>
      <c r="B80" s="49"/>
      <c r="C80" s="50" t="s">
        <v>222</v>
      </c>
      <c r="D80" s="134">
        <f>D81+D83+D85+D87+D89+D91+D93</f>
        <v>100</v>
      </c>
    </row>
    <row r="81" spans="1:4" s="42" customFormat="1" ht="14.25">
      <c r="A81" s="52" t="s">
        <v>223</v>
      </c>
      <c r="B81" s="52"/>
      <c r="C81" s="58" t="s">
        <v>224</v>
      </c>
      <c r="D81" s="133">
        <f>D82</f>
        <v>5</v>
      </c>
    </row>
    <row r="82" spans="1:4" s="54" customFormat="1" ht="30">
      <c r="A82" s="55"/>
      <c r="B82" s="55" t="s">
        <v>172</v>
      </c>
      <c r="C82" s="19" t="s">
        <v>173</v>
      </c>
      <c r="D82" s="57">
        <v>5</v>
      </c>
    </row>
    <row r="83" spans="1:4" s="42" customFormat="1" ht="14.25">
      <c r="A83" s="52" t="s">
        <v>225</v>
      </c>
      <c r="B83" s="52"/>
      <c r="C83" s="58" t="s">
        <v>226</v>
      </c>
      <c r="D83" s="133">
        <f>D84</f>
        <v>5</v>
      </c>
    </row>
    <row r="84" spans="1:4" s="54" customFormat="1" ht="30">
      <c r="A84" s="55"/>
      <c r="B84" s="55" t="s">
        <v>172</v>
      </c>
      <c r="C84" s="19" t="s">
        <v>173</v>
      </c>
      <c r="D84" s="57">
        <v>5</v>
      </c>
    </row>
    <row r="85" spans="1:4" s="42" customFormat="1" ht="28.5">
      <c r="A85" s="52" t="s">
        <v>227</v>
      </c>
      <c r="B85" s="52"/>
      <c r="C85" s="58" t="s">
        <v>228</v>
      </c>
      <c r="D85" s="133">
        <f>D86</f>
        <v>5</v>
      </c>
    </row>
    <row r="86" spans="1:4" s="54" customFormat="1" ht="30">
      <c r="A86" s="55"/>
      <c r="B86" s="55" t="s">
        <v>172</v>
      </c>
      <c r="C86" s="19" t="s">
        <v>173</v>
      </c>
      <c r="D86" s="57">
        <v>5</v>
      </c>
    </row>
    <row r="87" spans="1:4" s="42" customFormat="1" ht="42.75">
      <c r="A87" s="52" t="s">
        <v>229</v>
      </c>
      <c r="B87" s="52"/>
      <c r="C87" s="58" t="s">
        <v>230</v>
      </c>
      <c r="D87" s="133">
        <f>D88</f>
        <v>5</v>
      </c>
    </row>
    <row r="88" spans="1:4" s="54" customFormat="1" ht="30">
      <c r="A88" s="55"/>
      <c r="B88" s="55" t="s">
        <v>172</v>
      </c>
      <c r="C88" s="19" t="s">
        <v>173</v>
      </c>
      <c r="D88" s="57">
        <v>5</v>
      </c>
    </row>
    <row r="89" spans="1:4" s="42" customFormat="1" ht="42.75">
      <c r="A89" s="52" t="s">
        <v>231</v>
      </c>
      <c r="B89" s="52"/>
      <c r="C89" s="58" t="s">
        <v>232</v>
      </c>
      <c r="D89" s="133">
        <f>D90</f>
        <v>5</v>
      </c>
    </row>
    <row r="90" spans="1:4" s="54" customFormat="1" ht="30">
      <c r="A90" s="55"/>
      <c r="B90" s="55" t="s">
        <v>172</v>
      </c>
      <c r="C90" s="19" t="s">
        <v>173</v>
      </c>
      <c r="D90" s="57">
        <v>5</v>
      </c>
    </row>
    <row r="91" spans="1:4" s="42" customFormat="1" ht="30" customHeight="1">
      <c r="A91" s="52" t="s">
        <v>233</v>
      </c>
      <c r="B91" s="52"/>
      <c r="C91" s="53" t="s">
        <v>455</v>
      </c>
      <c r="D91" s="133">
        <f>D92</f>
        <v>20</v>
      </c>
    </row>
    <row r="92" spans="1:4" s="54" customFormat="1" ht="30" customHeight="1">
      <c r="A92" s="55"/>
      <c r="B92" s="55" t="s">
        <v>172</v>
      </c>
      <c r="C92" s="19" t="s">
        <v>173</v>
      </c>
      <c r="D92" s="57">
        <v>20</v>
      </c>
    </row>
    <row r="93" spans="1:4" s="42" customFormat="1" ht="30" customHeight="1">
      <c r="A93" s="52" t="s">
        <v>234</v>
      </c>
      <c r="B93" s="52"/>
      <c r="C93" s="53" t="s">
        <v>235</v>
      </c>
      <c r="D93" s="133">
        <f>D94</f>
        <v>55</v>
      </c>
    </row>
    <row r="94" spans="1:4" s="54" customFormat="1" ht="15" customHeight="1">
      <c r="A94" s="55"/>
      <c r="B94" s="55" t="s">
        <v>236</v>
      </c>
      <c r="C94" s="56" t="s">
        <v>237</v>
      </c>
      <c r="D94" s="57">
        <v>55</v>
      </c>
    </row>
    <row r="95" spans="1:4" s="42" customFormat="1" ht="45" customHeight="1">
      <c r="A95" s="49" t="s">
        <v>238</v>
      </c>
      <c r="B95" s="49"/>
      <c r="C95" s="50" t="s">
        <v>239</v>
      </c>
      <c r="D95" s="134">
        <f>D96+D98+D100+D102</f>
        <v>171.65085</v>
      </c>
    </row>
    <row r="96" spans="1:4" s="42" customFormat="1" ht="30" customHeight="1">
      <c r="A96" s="52" t="s">
        <v>240</v>
      </c>
      <c r="B96" s="52"/>
      <c r="C96" s="53" t="s">
        <v>241</v>
      </c>
      <c r="D96" s="133">
        <f>D97</f>
        <v>5</v>
      </c>
    </row>
    <row r="97" spans="1:4" s="54" customFormat="1" ht="15" customHeight="1">
      <c r="A97" s="55"/>
      <c r="B97" s="55">
        <v>800</v>
      </c>
      <c r="C97" s="56" t="s">
        <v>209</v>
      </c>
      <c r="D97" s="57">
        <v>5</v>
      </c>
    </row>
    <row r="98" spans="1:4" s="42" customFormat="1" ht="15" customHeight="1">
      <c r="A98" s="52" t="s">
        <v>242</v>
      </c>
      <c r="B98" s="52"/>
      <c r="C98" s="53" t="s">
        <v>243</v>
      </c>
      <c r="D98" s="133">
        <f>D99</f>
        <v>20</v>
      </c>
    </row>
    <row r="99" spans="1:4" s="54" customFormat="1" ht="15" customHeight="1">
      <c r="A99" s="55"/>
      <c r="B99" s="55">
        <v>800</v>
      </c>
      <c r="C99" s="56" t="s">
        <v>209</v>
      </c>
      <c r="D99" s="57">
        <v>20</v>
      </c>
    </row>
    <row r="100" spans="1:4" s="42" customFormat="1" ht="45" customHeight="1">
      <c r="A100" s="52" t="s">
        <v>452</v>
      </c>
      <c r="B100" s="52"/>
      <c r="C100" s="53" t="s">
        <v>244</v>
      </c>
      <c r="D100" s="133">
        <f>D101</f>
        <v>63.5</v>
      </c>
    </row>
    <row r="101" spans="1:4" s="54" customFormat="1" ht="15" customHeight="1">
      <c r="A101" s="55"/>
      <c r="B101" s="55" t="s">
        <v>219</v>
      </c>
      <c r="C101" s="56" t="s">
        <v>220</v>
      </c>
      <c r="D101" s="57">
        <v>63.5</v>
      </c>
    </row>
    <row r="102" spans="1:4" s="42" customFormat="1" ht="57" customHeight="1">
      <c r="A102" s="52" t="s">
        <v>453</v>
      </c>
      <c r="B102" s="52"/>
      <c r="C102" s="53" t="s">
        <v>245</v>
      </c>
      <c r="D102" s="133">
        <f>D103</f>
        <v>83.15085</v>
      </c>
    </row>
    <row r="103" spans="1:4" s="54" customFormat="1" ht="15" customHeight="1">
      <c r="A103" s="55"/>
      <c r="B103" s="55" t="s">
        <v>219</v>
      </c>
      <c r="C103" s="56" t="s">
        <v>220</v>
      </c>
      <c r="D103" s="57">
        <v>83.15085</v>
      </c>
    </row>
    <row r="104" spans="1:4" s="42" customFormat="1" ht="15" customHeight="1">
      <c r="A104" s="49" t="s">
        <v>246</v>
      </c>
      <c r="B104" s="49"/>
      <c r="C104" s="50" t="s">
        <v>247</v>
      </c>
      <c r="D104" s="134">
        <f>D105+D115+D121</f>
        <v>2581.04</v>
      </c>
    </row>
    <row r="105" spans="1:4" s="42" customFormat="1" ht="30" customHeight="1">
      <c r="A105" s="52" t="s">
        <v>248</v>
      </c>
      <c r="B105" s="52"/>
      <c r="C105" s="53" t="s">
        <v>249</v>
      </c>
      <c r="D105" s="133">
        <f>D106+D109+D111</f>
        <v>2358.2</v>
      </c>
    </row>
    <row r="106" spans="1:4" s="54" customFormat="1" ht="15" customHeight="1">
      <c r="A106" s="55" t="s">
        <v>250</v>
      </c>
      <c r="B106" s="55"/>
      <c r="C106" s="56" t="s">
        <v>251</v>
      </c>
      <c r="D106" s="57">
        <f>D107+D108</f>
        <v>477.80483000000004</v>
      </c>
    </row>
    <row r="107" spans="1:4" s="54" customFormat="1" ht="60">
      <c r="A107" s="55"/>
      <c r="B107" s="55">
        <v>100</v>
      </c>
      <c r="C107" s="56" t="s">
        <v>252</v>
      </c>
      <c r="D107" s="57">
        <f>214.39449+262.41034</f>
        <v>476.80483000000004</v>
      </c>
    </row>
    <row r="108" spans="1:4" s="54" customFormat="1" ht="15">
      <c r="A108" s="55"/>
      <c r="B108" s="55">
        <v>800</v>
      </c>
      <c r="C108" s="56" t="s">
        <v>209</v>
      </c>
      <c r="D108" s="137">
        <v>1</v>
      </c>
    </row>
    <row r="109" spans="1:4" s="54" customFormat="1" ht="15">
      <c r="A109" s="55" t="s">
        <v>253</v>
      </c>
      <c r="B109" s="55"/>
      <c r="C109" s="56" t="s">
        <v>254</v>
      </c>
      <c r="D109" s="57">
        <f>D110</f>
        <v>0</v>
      </c>
    </row>
    <row r="110" spans="1:4" ht="30">
      <c r="A110" s="55"/>
      <c r="B110" s="55">
        <v>200</v>
      </c>
      <c r="C110" s="56" t="s">
        <v>173</v>
      </c>
      <c r="D110" s="137">
        <v>0</v>
      </c>
    </row>
    <row r="111" spans="1:4" ht="30">
      <c r="A111" s="55" t="s">
        <v>255</v>
      </c>
      <c r="B111" s="55"/>
      <c r="C111" s="56" t="s">
        <v>256</v>
      </c>
      <c r="D111" s="57">
        <f>D112+D113+D114</f>
        <v>1880.39517</v>
      </c>
    </row>
    <row r="112" spans="1:4" ht="60">
      <c r="A112" s="55"/>
      <c r="B112" s="55">
        <v>100</v>
      </c>
      <c r="C112" s="56" t="s">
        <v>252</v>
      </c>
      <c r="D112" s="57">
        <f>1454+248.39517</f>
        <v>1702.39517</v>
      </c>
    </row>
    <row r="113" spans="1:4" ht="30" customHeight="1">
      <c r="A113" s="55"/>
      <c r="B113" s="55">
        <v>200</v>
      </c>
      <c r="C113" s="56" t="s">
        <v>173</v>
      </c>
      <c r="D113" s="115">
        <v>176</v>
      </c>
    </row>
    <row r="114" spans="1:4" ht="15">
      <c r="A114" s="55"/>
      <c r="B114" s="55">
        <v>800</v>
      </c>
      <c r="C114" s="56" t="s">
        <v>209</v>
      </c>
      <c r="D114" s="57">
        <v>2</v>
      </c>
    </row>
    <row r="115" spans="1:4" ht="42.75">
      <c r="A115" s="52" t="s">
        <v>257</v>
      </c>
      <c r="B115" s="52"/>
      <c r="C115" s="53" t="s">
        <v>258</v>
      </c>
      <c r="D115" s="133">
        <f>D116+D118</f>
        <v>62.84</v>
      </c>
    </row>
    <row r="116" spans="1:4" ht="30">
      <c r="A116" s="55" t="s">
        <v>259</v>
      </c>
      <c r="B116" s="55"/>
      <c r="C116" s="56" t="s">
        <v>260</v>
      </c>
      <c r="D116" s="57">
        <f>D117</f>
        <v>1.04</v>
      </c>
    </row>
    <row r="117" spans="1:4" ht="30">
      <c r="A117" s="55"/>
      <c r="B117" s="55" t="s">
        <v>172</v>
      </c>
      <c r="C117" s="56" t="s">
        <v>173</v>
      </c>
      <c r="D117" s="137">
        <v>1.04</v>
      </c>
    </row>
    <row r="118" spans="1:4" ht="30">
      <c r="A118" s="55" t="s">
        <v>261</v>
      </c>
      <c r="B118" s="55"/>
      <c r="C118" s="56" t="s">
        <v>262</v>
      </c>
      <c r="D118" s="137">
        <f>D119+D120</f>
        <v>61.800000000000004</v>
      </c>
    </row>
    <row r="119" spans="1:4" ht="60">
      <c r="A119" s="55"/>
      <c r="B119" s="55" t="s">
        <v>263</v>
      </c>
      <c r="C119" s="56" t="s">
        <v>252</v>
      </c>
      <c r="D119" s="117">
        <f>65.5-6.8</f>
        <v>58.7</v>
      </c>
    </row>
    <row r="120" spans="1:4" s="54" customFormat="1" ht="30">
      <c r="A120" s="55"/>
      <c r="B120" s="55" t="s">
        <v>172</v>
      </c>
      <c r="C120" s="56" t="s">
        <v>173</v>
      </c>
      <c r="D120" s="57">
        <v>3.1</v>
      </c>
    </row>
    <row r="121" spans="1:4" s="42" customFormat="1" ht="42.75">
      <c r="A121" s="59" t="s">
        <v>264</v>
      </c>
      <c r="B121" s="52"/>
      <c r="C121" s="53" t="s">
        <v>265</v>
      </c>
      <c r="D121" s="138">
        <f>D122</f>
        <v>160</v>
      </c>
    </row>
    <row r="122" spans="1:4" ht="60">
      <c r="A122" s="60" t="s">
        <v>454</v>
      </c>
      <c r="B122" s="55"/>
      <c r="C122" s="56" t="s">
        <v>266</v>
      </c>
      <c r="D122" s="137">
        <f>D123</f>
        <v>160</v>
      </c>
    </row>
    <row r="123" spans="1:4" ht="15" customHeight="1">
      <c r="A123" s="60"/>
      <c r="B123" s="55" t="s">
        <v>219</v>
      </c>
      <c r="C123" s="56" t="s">
        <v>220</v>
      </c>
      <c r="D123" s="137">
        <v>160</v>
      </c>
    </row>
    <row r="124" spans="1:4" s="42" customFormat="1" ht="14.25">
      <c r="A124" s="52"/>
      <c r="B124" s="52"/>
      <c r="C124" s="53" t="s">
        <v>267</v>
      </c>
      <c r="D124" s="138">
        <f>D11+D28+D33+D60+D71+D80+D95+D104</f>
        <v>5891.040370000001</v>
      </c>
    </row>
  </sheetData>
  <sheetProtection selectLockedCells="1" selectUnlockedCells="1"/>
  <mergeCells count="1">
    <mergeCell ref="A7:D7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34"/>
  <sheetViews>
    <sheetView zoomScale="70" zoomScaleNormal="70" zoomScalePageLayoutView="0" workbookViewId="0" topLeftCell="A75">
      <selection activeCell="C1" sqref="A1:E10"/>
    </sheetView>
  </sheetViews>
  <sheetFormatPr defaultColWidth="9.00390625" defaultRowHeight="12.75"/>
  <cols>
    <col min="1" max="1" width="5.75390625" style="0" customWidth="1"/>
    <col min="2" max="2" width="29.375" style="0" customWidth="1"/>
    <col min="3" max="3" width="58.75390625" style="0" customWidth="1"/>
    <col min="4" max="4" width="23.375" style="0" customWidth="1"/>
    <col min="5" max="5" width="22.125" style="0" customWidth="1"/>
  </cols>
  <sheetData>
    <row r="1" spans="1:5" ht="18.75">
      <c r="A1" s="239"/>
      <c r="B1" s="240"/>
      <c r="C1" s="242"/>
      <c r="D1" s="242" t="s">
        <v>538</v>
      </c>
      <c r="E1" s="545"/>
    </row>
    <row r="2" spans="1:5" ht="18.75">
      <c r="A2" s="239"/>
      <c r="B2" s="240"/>
      <c r="C2" s="242"/>
      <c r="D2" s="242" t="s">
        <v>678</v>
      </c>
      <c r="E2" s="546"/>
    </row>
    <row r="3" spans="1:5" ht="18.75">
      <c r="A3" s="239"/>
      <c r="B3" s="240"/>
      <c r="C3" s="242"/>
      <c r="D3" s="242" t="s">
        <v>2</v>
      </c>
      <c r="E3" s="546"/>
    </row>
    <row r="4" spans="1:5" ht="18.75">
      <c r="A4" s="239"/>
      <c r="B4" s="240"/>
      <c r="C4" s="242"/>
      <c r="D4" s="509" t="s">
        <v>677</v>
      </c>
      <c r="E4" s="546"/>
    </row>
    <row r="5" spans="1:5" ht="18.75">
      <c r="A5" s="239"/>
      <c r="B5" s="240"/>
      <c r="C5" s="242"/>
      <c r="D5" s="242"/>
      <c r="E5" s="546"/>
    </row>
    <row r="6" spans="1:5" ht="18.75">
      <c r="A6" s="239"/>
      <c r="B6" s="240"/>
      <c r="C6" s="239"/>
      <c r="D6" s="239"/>
      <c r="E6" s="546"/>
    </row>
    <row r="7" spans="1:5" ht="18.75">
      <c r="A7" s="537" t="s">
        <v>64</v>
      </c>
      <c r="B7" s="537"/>
      <c r="C7" s="537"/>
      <c r="D7" s="537"/>
      <c r="E7" s="546"/>
    </row>
    <row r="8" spans="1:5" ht="18.75">
      <c r="A8" s="537" t="s">
        <v>65</v>
      </c>
      <c r="B8" s="537"/>
      <c r="C8" s="537"/>
      <c r="D8" s="537"/>
      <c r="E8" s="546"/>
    </row>
    <row r="9" spans="1:5" ht="18.75">
      <c r="A9" s="537" t="s">
        <v>613</v>
      </c>
      <c r="B9" s="537"/>
      <c r="C9" s="537"/>
      <c r="D9" s="537"/>
      <c r="E9" s="546"/>
    </row>
    <row r="10" spans="1:5" ht="18.75">
      <c r="A10" s="239"/>
      <c r="B10" s="240"/>
      <c r="C10" s="239"/>
      <c r="D10" s="242" t="s">
        <v>26</v>
      </c>
      <c r="E10" s="547"/>
    </row>
    <row r="11" spans="1:5" ht="61.5" customHeight="1">
      <c r="A11" s="543" t="s">
        <v>66</v>
      </c>
      <c r="B11" s="543"/>
      <c r="C11" s="227" t="s">
        <v>67</v>
      </c>
      <c r="D11" s="468" t="s">
        <v>627</v>
      </c>
      <c r="E11" s="228" t="s">
        <v>628</v>
      </c>
    </row>
    <row r="12" spans="1:5" s="33" customFormat="1" ht="18.75">
      <c r="A12" s="227">
        <v>1</v>
      </c>
      <c r="B12" s="227">
        <v>2</v>
      </c>
      <c r="C12" s="243">
        <v>3</v>
      </c>
      <c r="D12" s="270">
        <v>4</v>
      </c>
      <c r="E12" s="271">
        <v>5</v>
      </c>
    </row>
    <row r="13" spans="1:5" s="34" customFormat="1" ht="37.5">
      <c r="A13" s="244" t="s">
        <v>68</v>
      </c>
      <c r="B13" s="245" t="s">
        <v>69</v>
      </c>
      <c r="C13" s="272" t="s">
        <v>70</v>
      </c>
      <c r="D13" s="273">
        <f>D14+D20+D25+D30+D41+D44</f>
        <v>3202.3</v>
      </c>
      <c r="E13" s="273">
        <f>E14+E20+E25+E30+E41+E44</f>
        <v>3251.1000000000004</v>
      </c>
    </row>
    <row r="14" spans="1:5" s="34" customFormat="1" ht="37.5">
      <c r="A14" s="244" t="s">
        <v>68</v>
      </c>
      <c r="B14" s="245" t="s">
        <v>71</v>
      </c>
      <c r="C14" s="272" t="s">
        <v>72</v>
      </c>
      <c r="D14" s="273">
        <f>D15</f>
        <v>197.4</v>
      </c>
      <c r="E14" s="273">
        <f>E15</f>
        <v>206.1</v>
      </c>
    </row>
    <row r="15" spans="1:5" s="34" customFormat="1" ht="18.75">
      <c r="A15" s="247" t="s">
        <v>68</v>
      </c>
      <c r="B15" s="248" t="s">
        <v>73</v>
      </c>
      <c r="C15" s="274" t="s">
        <v>74</v>
      </c>
      <c r="D15" s="275">
        <f>D16+D17+D18</f>
        <v>197.4</v>
      </c>
      <c r="E15" s="275">
        <f>E16+E17+E18</f>
        <v>206.1</v>
      </c>
    </row>
    <row r="16" spans="1:5" s="34" customFormat="1" ht="112.5">
      <c r="A16" s="247" t="s">
        <v>68</v>
      </c>
      <c r="B16" s="248" t="s">
        <v>75</v>
      </c>
      <c r="C16" s="274" t="s">
        <v>76</v>
      </c>
      <c r="D16" s="275">
        <v>139.9</v>
      </c>
      <c r="E16" s="275">
        <v>146</v>
      </c>
    </row>
    <row r="17" spans="1:5" s="34" customFormat="1" ht="168.75">
      <c r="A17" s="247" t="s">
        <v>68</v>
      </c>
      <c r="B17" s="248" t="s">
        <v>77</v>
      </c>
      <c r="C17" s="274" t="s">
        <v>78</v>
      </c>
      <c r="D17" s="275">
        <v>31.8</v>
      </c>
      <c r="E17" s="275">
        <v>33.2</v>
      </c>
    </row>
    <row r="18" spans="1:5" s="34" customFormat="1" ht="87" customHeight="1">
      <c r="A18" s="247" t="s">
        <v>68</v>
      </c>
      <c r="B18" s="248" t="s">
        <v>79</v>
      </c>
      <c r="C18" s="274" t="s">
        <v>80</v>
      </c>
      <c r="D18" s="275">
        <v>25.7</v>
      </c>
      <c r="E18" s="275">
        <v>26.9</v>
      </c>
    </row>
    <row r="19" spans="1:5" s="34" customFormat="1" ht="18.75" hidden="1">
      <c r="A19" s="254" t="s">
        <v>68</v>
      </c>
      <c r="B19" s="248"/>
      <c r="C19" s="276"/>
      <c r="D19" s="275"/>
      <c r="E19" s="275"/>
    </row>
    <row r="20" spans="1:5" s="35" customFormat="1" ht="75">
      <c r="A20" s="254" t="s">
        <v>68</v>
      </c>
      <c r="B20" s="255" t="s">
        <v>81</v>
      </c>
      <c r="C20" s="277" t="s">
        <v>82</v>
      </c>
      <c r="D20" s="273">
        <f>D21+D22+D23+D24</f>
        <v>994.8000000000001</v>
      </c>
      <c r="E20" s="273">
        <f>E21+E22+E23+E24</f>
        <v>1034.6000000000001</v>
      </c>
    </row>
    <row r="21" spans="1:13" s="35" customFormat="1" ht="120.75" customHeight="1">
      <c r="A21" s="254" t="s">
        <v>68</v>
      </c>
      <c r="B21" s="258" t="s">
        <v>83</v>
      </c>
      <c r="C21" s="278" t="s">
        <v>84</v>
      </c>
      <c r="D21" s="275">
        <v>358.9</v>
      </c>
      <c r="E21" s="275">
        <v>373.6</v>
      </c>
      <c r="I21" s="36"/>
      <c r="J21" s="37"/>
      <c r="K21" s="38"/>
      <c r="L21" s="36"/>
      <c r="M21" s="36"/>
    </row>
    <row r="22" spans="1:13" s="35" customFormat="1" ht="146.25" customHeight="1">
      <c r="A22" s="254" t="s">
        <v>68</v>
      </c>
      <c r="B22" s="261" t="s">
        <v>85</v>
      </c>
      <c r="C22" s="279" t="s">
        <v>86</v>
      </c>
      <c r="D22" s="275">
        <v>2.4</v>
      </c>
      <c r="E22" s="275">
        <v>2.5</v>
      </c>
      <c r="I22" s="36"/>
      <c r="J22" s="37"/>
      <c r="K22" s="38"/>
      <c r="L22" s="36"/>
      <c r="M22" s="36"/>
    </row>
    <row r="23" spans="1:13" s="35" customFormat="1" ht="114.75" customHeight="1">
      <c r="A23" s="254" t="s">
        <v>68</v>
      </c>
      <c r="B23" s="261" t="s">
        <v>87</v>
      </c>
      <c r="C23" s="279" t="s">
        <v>88</v>
      </c>
      <c r="D23" s="275">
        <v>697.6</v>
      </c>
      <c r="E23" s="275">
        <v>726.2</v>
      </c>
      <c r="I23" s="36"/>
      <c r="J23" s="36"/>
      <c r="K23" s="36"/>
      <c r="L23" s="36"/>
      <c r="M23" s="36"/>
    </row>
    <row r="24" spans="1:13" s="35" customFormat="1" ht="123.75" customHeight="1">
      <c r="A24" s="254" t="s">
        <v>68</v>
      </c>
      <c r="B24" s="261" t="s">
        <v>89</v>
      </c>
      <c r="C24" s="279" t="s">
        <v>90</v>
      </c>
      <c r="D24" s="275">
        <v>-64.1</v>
      </c>
      <c r="E24" s="275">
        <v>-67.7</v>
      </c>
      <c r="I24" s="36"/>
      <c r="J24" s="36"/>
      <c r="K24" s="36"/>
      <c r="L24" s="36"/>
      <c r="M24" s="36"/>
    </row>
    <row r="25" spans="1:5" s="34" customFormat="1" ht="37.5">
      <c r="A25" s="244" t="s">
        <v>68</v>
      </c>
      <c r="B25" s="263" t="s">
        <v>91</v>
      </c>
      <c r="C25" s="272" t="s">
        <v>92</v>
      </c>
      <c r="D25" s="273">
        <f>D26+D28</f>
        <v>8.3</v>
      </c>
      <c r="E25" s="273">
        <f>E26+E28</f>
        <v>8.3</v>
      </c>
    </row>
    <row r="26" spans="1:5" s="34" customFormat="1" ht="37.5">
      <c r="A26" s="247" t="s">
        <v>68</v>
      </c>
      <c r="B26" s="248" t="s">
        <v>93</v>
      </c>
      <c r="C26" s="274" t="s">
        <v>94</v>
      </c>
      <c r="D26" s="275">
        <f>D27</f>
        <v>8.3</v>
      </c>
      <c r="E26" s="275">
        <f>E27</f>
        <v>8.3</v>
      </c>
    </row>
    <row r="27" spans="1:5" s="34" customFormat="1" ht="37.5">
      <c r="A27" s="247" t="s">
        <v>68</v>
      </c>
      <c r="B27" s="248" t="s">
        <v>464</v>
      </c>
      <c r="C27" s="274" t="s">
        <v>94</v>
      </c>
      <c r="D27" s="275">
        <v>8.3</v>
      </c>
      <c r="E27" s="275">
        <v>8.3</v>
      </c>
    </row>
    <row r="28" spans="1:5" s="34" customFormat="1" ht="18.75" hidden="1">
      <c r="A28" s="247"/>
      <c r="B28" s="248"/>
      <c r="C28" s="274"/>
      <c r="D28" s="275"/>
      <c r="E28" s="275"/>
    </row>
    <row r="29" spans="1:5" s="34" customFormat="1" ht="18.75" hidden="1">
      <c r="A29" s="247"/>
      <c r="B29" s="248"/>
      <c r="C29" s="274"/>
      <c r="D29" s="280"/>
      <c r="E29" s="280"/>
    </row>
    <row r="30" spans="1:5" s="34" customFormat="1" ht="37.5">
      <c r="A30" s="244" t="s">
        <v>68</v>
      </c>
      <c r="B30" s="245" t="s">
        <v>95</v>
      </c>
      <c r="C30" s="272" t="s">
        <v>96</v>
      </c>
      <c r="D30" s="273">
        <f>D31+D36+D33</f>
        <v>1967.8000000000002</v>
      </c>
      <c r="E30" s="273">
        <f>E31+E36+E33</f>
        <v>1967.8000000000002</v>
      </c>
    </row>
    <row r="31" spans="1:5" s="34" customFormat="1" ht="18.75">
      <c r="A31" s="247" t="s">
        <v>68</v>
      </c>
      <c r="B31" s="248" t="s">
        <v>97</v>
      </c>
      <c r="C31" s="274" t="s">
        <v>98</v>
      </c>
      <c r="D31" s="275">
        <f>D32</f>
        <v>598.5</v>
      </c>
      <c r="E31" s="275">
        <f>E32</f>
        <v>598.5</v>
      </c>
    </row>
    <row r="32" spans="1:5" s="34" customFormat="1" ht="75">
      <c r="A32" s="247" t="s">
        <v>68</v>
      </c>
      <c r="B32" s="248" t="s">
        <v>99</v>
      </c>
      <c r="C32" s="274" t="s">
        <v>100</v>
      </c>
      <c r="D32" s="275">
        <v>598.5</v>
      </c>
      <c r="E32" s="275">
        <v>598.5</v>
      </c>
    </row>
    <row r="33" spans="1:5" s="34" customFormat="1" ht="18.75">
      <c r="A33" s="247" t="s">
        <v>68</v>
      </c>
      <c r="B33" s="248" t="s">
        <v>101</v>
      </c>
      <c r="C33" s="274" t="s">
        <v>102</v>
      </c>
      <c r="D33" s="275">
        <f>D34+D35</f>
        <v>693.9</v>
      </c>
      <c r="E33" s="275">
        <f>E34+E35</f>
        <v>693.9</v>
      </c>
    </row>
    <row r="34" spans="1:5" s="34" customFormat="1" ht="33.75" customHeight="1">
      <c r="A34" s="247" t="s">
        <v>68</v>
      </c>
      <c r="B34" s="248" t="s">
        <v>103</v>
      </c>
      <c r="C34" s="274" t="s">
        <v>104</v>
      </c>
      <c r="D34" s="275">
        <v>8.6</v>
      </c>
      <c r="E34" s="275">
        <v>8.6</v>
      </c>
    </row>
    <row r="35" spans="1:5" s="34" customFormat="1" ht="25.5" customHeight="1">
      <c r="A35" s="247" t="s">
        <v>68</v>
      </c>
      <c r="B35" s="248" t="s">
        <v>105</v>
      </c>
      <c r="C35" s="274" t="s">
        <v>106</v>
      </c>
      <c r="D35" s="275">
        <v>685.3</v>
      </c>
      <c r="E35" s="275">
        <v>685.3</v>
      </c>
    </row>
    <row r="36" spans="1:5" s="34" customFormat="1" ht="18.75">
      <c r="A36" s="247" t="s">
        <v>68</v>
      </c>
      <c r="B36" s="248" t="s">
        <v>107</v>
      </c>
      <c r="C36" s="274" t="s">
        <v>108</v>
      </c>
      <c r="D36" s="275">
        <f>D37+D39</f>
        <v>675.4</v>
      </c>
      <c r="E36" s="275">
        <f>E37+E39</f>
        <v>675.4</v>
      </c>
    </row>
    <row r="37" spans="1:5" s="34" customFormat="1" ht="28.5" customHeight="1">
      <c r="A37" s="247" t="s">
        <v>68</v>
      </c>
      <c r="B37" s="248" t="s">
        <v>403</v>
      </c>
      <c r="C37" s="274" t="s">
        <v>404</v>
      </c>
      <c r="D37" s="275">
        <f>D38</f>
        <v>64.8</v>
      </c>
      <c r="E37" s="275">
        <f>E38</f>
        <v>64.8</v>
      </c>
    </row>
    <row r="38" spans="1:5" s="34" customFormat="1" ht="56.25">
      <c r="A38" s="247" t="s">
        <v>68</v>
      </c>
      <c r="B38" s="248" t="s">
        <v>405</v>
      </c>
      <c r="C38" s="274" t="s">
        <v>406</v>
      </c>
      <c r="D38" s="275">
        <v>64.8</v>
      </c>
      <c r="E38" s="275">
        <v>64.8</v>
      </c>
    </row>
    <row r="39" spans="1:5" s="34" customFormat="1" ht="18.75">
      <c r="A39" s="247" t="s">
        <v>68</v>
      </c>
      <c r="B39" s="248" t="s">
        <v>407</v>
      </c>
      <c r="C39" s="274" t="s">
        <v>408</v>
      </c>
      <c r="D39" s="275">
        <f>D40</f>
        <v>610.6</v>
      </c>
      <c r="E39" s="275">
        <f>E40</f>
        <v>610.6</v>
      </c>
    </row>
    <row r="40" spans="1:5" s="34" customFormat="1" ht="56.25">
      <c r="A40" s="247" t="s">
        <v>68</v>
      </c>
      <c r="B40" s="248" t="s">
        <v>410</v>
      </c>
      <c r="C40" s="274" t="s">
        <v>409</v>
      </c>
      <c r="D40" s="275">
        <v>610.6</v>
      </c>
      <c r="E40" s="275">
        <v>610.6</v>
      </c>
    </row>
    <row r="41" spans="1:5" s="34" customFormat="1" ht="37.5">
      <c r="A41" s="247" t="s">
        <v>68</v>
      </c>
      <c r="B41" s="245" t="s">
        <v>109</v>
      </c>
      <c r="C41" s="272" t="s">
        <v>110</v>
      </c>
      <c r="D41" s="273">
        <f>D42</f>
        <v>4.5</v>
      </c>
      <c r="E41" s="273">
        <f>E42</f>
        <v>4.8</v>
      </c>
    </row>
    <row r="42" spans="1:5" s="34" customFormat="1" ht="89.25" customHeight="1">
      <c r="A42" s="247" t="s">
        <v>68</v>
      </c>
      <c r="B42" s="248" t="s">
        <v>111</v>
      </c>
      <c r="C42" s="274" t="s">
        <v>112</v>
      </c>
      <c r="D42" s="275">
        <f>D43</f>
        <v>4.5</v>
      </c>
      <c r="E42" s="275">
        <f>E43</f>
        <v>4.8</v>
      </c>
    </row>
    <row r="43" spans="1:5" s="34" customFormat="1" ht="139.5" customHeight="1">
      <c r="A43" s="247" t="s">
        <v>68</v>
      </c>
      <c r="B43" s="248" t="s">
        <v>113</v>
      </c>
      <c r="C43" s="274" t="s">
        <v>114</v>
      </c>
      <c r="D43" s="275">
        <v>4.5</v>
      </c>
      <c r="E43" s="275">
        <v>4.8</v>
      </c>
    </row>
    <row r="44" spans="1:5" s="34" customFormat="1" ht="93" customHeight="1">
      <c r="A44" s="244" t="s">
        <v>68</v>
      </c>
      <c r="B44" s="245" t="s">
        <v>115</v>
      </c>
      <c r="C44" s="272" t="s">
        <v>116</v>
      </c>
      <c r="D44" s="273">
        <f aca="true" t="shared" si="0" ref="D44:E46">D45</f>
        <v>29.5</v>
      </c>
      <c r="E44" s="273">
        <f t="shared" si="0"/>
        <v>29.5</v>
      </c>
    </row>
    <row r="45" spans="1:5" s="34" customFormat="1" ht="150">
      <c r="A45" s="247" t="s">
        <v>68</v>
      </c>
      <c r="B45" s="248" t="s">
        <v>117</v>
      </c>
      <c r="C45" s="274" t="s">
        <v>118</v>
      </c>
      <c r="D45" s="275">
        <f t="shared" si="0"/>
        <v>29.5</v>
      </c>
      <c r="E45" s="275">
        <f t="shared" si="0"/>
        <v>29.5</v>
      </c>
    </row>
    <row r="46" spans="1:5" s="34" customFormat="1" ht="139.5" customHeight="1">
      <c r="A46" s="247" t="s">
        <v>68</v>
      </c>
      <c r="B46" s="248" t="s">
        <v>119</v>
      </c>
      <c r="C46" s="274" t="s">
        <v>120</v>
      </c>
      <c r="D46" s="275">
        <f t="shared" si="0"/>
        <v>29.5</v>
      </c>
      <c r="E46" s="275">
        <f t="shared" si="0"/>
        <v>29.5</v>
      </c>
    </row>
    <row r="47" spans="1:5" s="34" customFormat="1" ht="133.5" customHeight="1">
      <c r="A47" s="247" t="s">
        <v>68</v>
      </c>
      <c r="B47" s="248" t="s">
        <v>121</v>
      </c>
      <c r="C47" s="274" t="s">
        <v>411</v>
      </c>
      <c r="D47" s="275">
        <v>29.5</v>
      </c>
      <c r="E47" s="275">
        <v>29.5</v>
      </c>
    </row>
    <row r="48" spans="1:5" s="34" customFormat="1" ht="18.75" hidden="1">
      <c r="A48" s="244"/>
      <c r="B48" s="245"/>
      <c r="C48" s="272"/>
      <c r="D48" s="273"/>
      <c r="E48" s="273"/>
    </row>
    <row r="49" spans="1:5" s="34" customFormat="1" ht="18.75" hidden="1">
      <c r="A49" s="247"/>
      <c r="B49" s="248"/>
      <c r="C49" s="274"/>
      <c r="D49" s="275"/>
      <c r="E49" s="275"/>
    </row>
    <row r="50" spans="1:5" s="34" customFormat="1" ht="18.75" hidden="1">
      <c r="A50" s="247"/>
      <c r="B50" s="248"/>
      <c r="C50" s="274"/>
      <c r="D50" s="275"/>
      <c r="E50" s="275"/>
    </row>
    <row r="51" spans="1:5" s="34" customFormat="1" ht="18.75" hidden="1">
      <c r="A51" s="247"/>
      <c r="B51" s="248"/>
      <c r="C51" s="274"/>
      <c r="D51" s="275"/>
      <c r="E51" s="275"/>
    </row>
    <row r="52" spans="1:5" s="34" customFormat="1" ht="37.5">
      <c r="A52" s="244" t="s">
        <v>68</v>
      </c>
      <c r="B52" s="245" t="s">
        <v>122</v>
      </c>
      <c r="C52" s="272" t="s">
        <v>123</v>
      </c>
      <c r="D52" s="273">
        <f>D53</f>
        <v>3666.7</v>
      </c>
      <c r="E52" s="273">
        <f>E53</f>
        <v>3649.2999999999997</v>
      </c>
    </row>
    <row r="53" spans="1:5" s="34" customFormat="1" ht="56.25">
      <c r="A53" s="247" t="s">
        <v>68</v>
      </c>
      <c r="B53" s="248" t="s">
        <v>124</v>
      </c>
      <c r="C53" s="274" t="s">
        <v>125</v>
      </c>
      <c r="D53" s="275">
        <f>D54+D61</f>
        <v>3666.7</v>
      </c>
      <c r="E53" s="275">
        <f>E54+E61</f>
        <v>3649.2999999999997</v>
      </c>
    </row>
    <row r="54" spans="1:5" s="34" customFormat="1" ht="37.5">
      <c r="A54" s="247" t="s">
        <v>68</v>
      </c>
      <c r="B54" s="508" t="s">
        <v>675</v>
      </c>
      <c r="C54" s="274" t="s">
        <v>126</v>
      </c>
      <c r="D54" s="275">
        <f>D55</f>
        <v>3577.7</v>
      </c>
      <c r="E54" s="275">
        <f>E55</f>
        <v>3558.1</v>
      </c>
    </row>
    <row r="55" spans="1:5" s="34" customFormat="1" ht="52.5" customHeight="1">
      <c r="A55" s="247" t="s">
        <v>68</v>
      </c>
      <c r="B55" s="508" t="s">
        <v>674</v>
      </c>
      <c r="C55" s="274" t="s">
        <v>127</v>
      </c>
      <c r="D55" s="275">
        <f>D56+D57</f>
        <v>3577.7</v>
      </c>
      <c r="E55" s="275">
        <f>E56+E57</f>
        <v>3558.1</v>
      </c>
    </row>
    <row r="56" spans="1:5" s="39" customFormat="1" ht="56.25">
      <c r="A56" s="247" t="s">
        <v>68</v>
      </c>
      <c r="B56" s="508" t="s">
        <v>673</v>
      </c>
      <c r="C56" s="274" t="s">
        <v>412</v>
      </c>
      <c r="D56" s="275">
        <v>0</v>
      </c>
      <c r="E56" s="275">
        <v>0</v>
      </c>
    </row>
    <row r="57" spans="1:5" s="39" customFormat="1" ht="56.25">
      <c r="A57" s="247" t="s">
        <v>68</v>
      </c>
      <c r="B57" s="508" t="s">
        <v>673</v>
      </c>
      <c r="C57" s="274" t="s">
        <v>413</v>
      </c>
      <c r="D57" s="275">
        <v>3577.7</v>
      </c>
      <c r="E57" s="275">
        <v>3558.1</v>
      </c>
    </row>
    <row r="58" spans="1:5" s="34" customFormat="1" ht="56.25" hidden="1">
      <c r="A58" s="247" t="s">
        <v>68</v>
      </c>
      <c r="B58" s="248" t="s">
        <v>564</v>
      </c>
      <c r="C58" s="274" t="s">
        <v>128</v>
      </c>
      <c r="D58" s="275">
        <v>2375.9</v>
      </c>
      <c r="E58" s="275">
        <v>2653.1</v>
      </c>
    </row>
    <row r="59" spans="1:5" s="34" customFormat="1" ht="15" customHeight="1" hidden="1">
      <c r="A59" s="247" t="s">
        <v>68</v>
      </c>
      <c r="B59" s="248" t="s">
        <v>565</v>
      </c>
      <c r="C59" s="274" t="s">
        <v>129</v>
      </c>
      <c r="D59" s="275">
        <v>2375.9</v>
      </c>
      <c r="E59" s="275">
        <v>2653.1</v>
      </c>
    </row>
    <row r="60" spans="1:5" s="34" customFormat="1" ht="37.5" hidden="1">
      <c r="A60" s="247" t="s">
        <v>68</v>
      </c>
      <c r="B60" s="248" t="s">
        <v>566</v>
      </c>
      <c r="C60" s="274" t="s">
        <v>414</v>
      </c>
      <c r="D60" s="275"/>
      <c r="E60" s="275"/>
    </row>
    <row r="61" spans="1:5" s="34" customFormat="1" ht="48.75" customHeight="1">
      <c r="A61" s="247" t="s">
        <v>68</v>
      </c>
      <c r="B61" s="508" t="s">
        <v>672</v>
      </c>
      <c r="C61" s="274" t="s">
        <v>130</v>
      </c>
      <c r="D61" s="275">
        <f>D66+D64</f>
        <v>89</v>
      </c>
      <c r="E61" s="275">
        <f>E66+E64</f>
        <v>91.19999999999999</v>
      </c>
    </row>
    <row r="62" spans="1:5" s="34" customFormat="1" ht="0.75" customHeight="1" hidden="1">
      <c r="A62" s="247"/>
      <c r="B62" s="248"/>
      <c r="C62" s="274"/>
      <c r="D62" s="275"/>
      <c r="E62" s="275"/>
    </row>
    <row r="63" spans="1:5" s="34" customFormat="1" ht="18.75" hidden="1">
      <c r="A63" s="247"/>
      <c r="B63" s="248"/>
      <c r="C63" s="274"/>
      <c r="D63" s="275"/>
      <c r="E63" s="275"/>
    </row>
    <row r="64" spans="1:5" s="34" customFormat="1" ht="74.25" customHeight="1">
      <c r="A64" s="247" t="s">
        <v>68</v>
      </c>
      <c r="B64" s="508" t="s">
        <v>671</v>
      </c>
      <c r="C64" s="274" t="s">
        <v>558</v>
      </c>
      <c r="D64" s="275">
        <v>88.4</v>
      </c>
      <c r="E64" s="275">
        <v>90.6</v>
      </c>
    </row>
    <row r="65" spans="1:5" s="34" customFormat="1" ht="56.25" hidden="1">
      <c r="A65" s="247" t="s">
        <v>68</v>
      </c>
      <c r="B65" s="248" t="s">
        <v>563</v>
      </c>
      <c r="C65" s="274" t="s">
        <v>133</v>
      </c>
      <c r="D65" s="275">
        <v>74.5</v>
      </c>
      <c r="E65" s="275">
        <v>74.5</v>
      </c>
    </row>
    <row r="66" spans="1:5" s="34" customFormat="1" ht="66.75" customHeight="1">
      <c r="A66" s="247" t="s">
        <v>68</v>
      </c>
      <c r="B66" s="508" t="s">
        <v>670</v>
      </c>
      <c r="C66" s="274" t="s">
        <v>133</v>
      </c>
      <c r="D66" s="275">
        <f>D68+D67</f>
        <v>0.6</v>
      </c>
      <c r="E66" s="275">
        <f>E68+E67</f>
        <v>0.6</v>
      </c>
    </row>
    <row r="67" spans="1:5" s="34" customFormat="1" ht="75">
      <c r="A67" s="247" t="s">
        <v>68</v>
      </c>
      <c r="B67" s="508" t="s">
        <v>669</v>
      </c>
      <c r="C67" s="274" t="s">
        <v>416</v>
      </c>
      <c r="D67" s="275">
        <v>0.6</v>
      </c>
      <c r="E67" s="275">
        <v>0.6</v>
      </c>
    </row>
    <row r="68" spans="1:5" s="34" customFormat="1" ht="75">
      <c r="A68" s="247" t="s">
        <v>68</v>
      </c>
      <c r="B68" s="508" t="s">
        <v>669</v>
      </c>
      <c r="C68" s="274" t="s">
        <v>417</v>
      </c>
      <c r="D68" s="275">
        <v>0</v>
      </c>
      <c r="E68" s="275">
        <v>0</v>
      </c>
    </row>
    <row r="69" spans="1:5" s="34" customFormat="1" ht="12.75" customHeight="1" hidden="1">
      <c r="A69" s="247"/>
      <c r="B69" s="248"/>
      <c r="C69" s="274"/>
      <c r="D69" s="275"/>
      <c r="E69" s="275"/>
    </row>
    <row r="70" spans="1:5" s="34" customFormat="1" ht="18.75" hidden="1">
      <c r="A70" s="247"/>
      <c r="B70" s="248"/>
      <c r="C70" s="281"/>
      <c r="D70" s="275"/>
      <c r="E70" s="275"/>
    </row>
    <row r="71" spans="1:5" s="34" customFormat="1" ht="18.75" hidden="1">
      <c r="A71" s="247"/>
      <c r="B71" s="248"/>
      <c r="C71" s="281"/>
      <c r="D71" s="275"/>
      <c r="E71" s="275"/>
    </row>
    <row r="72" spans="1:5" s="34" customFormat="1" ht="15" customHeight="1" hidden="1">
      <c r="A72" s="247"/>
      <c r="B72" s="248"/>
      <c r="C72" s="274"/>
      <c r="D72" s="275"/>
      <c r="E72" s="275"/>
    </row>
    <row r="73" spans="1:5" s="34" customFormat="1" ht="33.75" customHeight="1" hidden="1">
      <c r="A73" s="282"/>
      <c r="B73" s="283"/>
      <c r="C73" s="284"/>
      <c r="D73" s="275"/>
      <c r="E73" s="275"/>
    </row>
    <row r="74" spans="1:5" s="34" customFormat="1" ht="64.5" customHeight="1" hidden="1">
      <c r="A74" s="285"/>
      <c r="B74" s="286"/>
      <c r="C74" s="287"/>
      <c r="D74" s="275"/>
      <c r="E74" s="275"/>
    </row>
    <row r="75" spans="1:5" s="34" customFormat="1" ht="9" customHeight="1">
      <c r="A75" s="288"/>
      <c r="B75" s="289"/>
      <c r="C75" s="290"/>
      <c r="D75" s="275"/>
      <c r="E75" s="275"/>
    </row>
    <row r="76" spans="1:5" s="34" customFormat="1" ht="18.75">
      <c r="A76" s="544"/>
      <c r="B76" s="544"/>
      <c r="C76" s="272" t="s">
        <v>135</v>
      </c>
      <c r="D76" s="273">
        <f>D13+D52</f>
        <v>6869</v>
      </c>
      <c r="E76" s="273">
        <f>E13+E52</f>
        <v>6900.4</v>
      </c>
    </row>
    <row r="77" spans="1:5" s="34" customFormat="1" ht="18.75">
      <c r="A77" s="268"/>
      <c r="B77" s="268"/>
      <c r="C77" s="268"/>
      <c r="D77" s="269"/>
      <c r="E77" s="291"/>
    </row>
    <row r="78" spans="1:4" s="34" customFormat="1" ht="15">
      <c r="A78" s="40"/>
      <c r="B78" s="40"/>
      <c r="C78" s="40"/>
      <c r="D78" s="40"/>
    </row>
    <row r="79" spans="1:4" s="34" customFormat="1" ht="15">
      <c r="A79" s="40"/>
      <c r="B79" s="40"/>
      <c r="C79" s="40"/>
      <c r="D79" s="40"/>
    </row>
    <row r="80" spans="1:4" s="34" customFormat="1" ht="15">
      <c r="A80" s="40"/>
      <c r="B80" s="40"/>
      <c r="C80" s="40"/>
      <c r="D80" s="40"/>
    </row>
    <row r="81" spans="1:4" s="34" customFormat="1" ht="15">
      <c r="A81" s="40"/>
      <c r="B81" s="40"/>
      <c r="C81" s="40"/>
      <c r="D81" s="40"/>
    </row>
    <row r="82" spans="1:4" s="34" customFormat="1" ht="15">
      <c r="A82" s="40"/>
      <c r="B82" s="40"/>
      <c r="C82" s="40"/>
      <c r="D82" s="40"/>
    </row>
    <row r="83" spans="1:4" s="34" customFormat="1" ht="15">
      <c r="A83" s="40"/>
      <c r="B83" s="40"/>
      <c r="C83" s="40"/>
      <c r="D83" s="40"/>
    </row>
    <row r="84" spans="1:4" s="34" customFormat="1" ht="15">
      <c r="A84" s="40"/>
      <c r="B84" s="40"/>
      <c r="C84" s="40"/>
      <c r="D84" s="40"/>
    </row>
    <row r="85" spans="1:4" s="34" customFormat="1" ht="15">
      <c r="A85" s="40"/>
      <c r="B85" s="40"/>
      <c r="C85" s="40"/>
      <c r="D85" s="40"/>
    </row>
    <row r="86" spans="1:4" s="34" customFormat="1" ht="15">
      <c r="A86" s="40"/>
      <c r="B86" s="40"/>
      <c r="C86" s="40"/>
      <c r="D86" s="40"/>
    </row>
    <row r="87" spans="1:4" s="34" customFormat="1" ht="15">
      <c r="A87" s="40"/>
      <c r="B87" s="40"/>
      <c r="C87" s="40"/>
      <c r="D87" s="40"/>
    </row>
    <row r="88" spans="1:4" s="34" customFormat="1" ht="15">
      <c r="A88" s="40"/>
      <c r="B88" s="40"/>
      <c r="C88" s="40"/>
      <c r="D88" s="40"/>
    </row>
    <row r="89" spans="1:4" s="34" customFormat="1" ht="15">
      <c r="A89" s="40"/>
      <c r="B89" s="40"/>
      <c r="C89" s="40"/>
      <c r="D89" s="40"/>
    </row>
    <row r="90" spans="1:4" s="34" customFormat="1" ht="15">
      <c r="A90" s="40"/>
      <c r="B90" s="40"/>
      <c r="C90" s="40"/>
      <c r="D90" s="40"/>
    </row>
    <row r="91" spans="1:4" s="34" customFormat="1" ht="15">
      <c r="A91" s="40"/>
      <c r="B91" s="40"/>
      <c r="C91" s="40"/>
      <c r="D91" s="40"/>
    </row>
    <row r="92" spans="1:4" s="34" customFormat="1" ht="15">
      <c r="A92" s="40"/>
      <c r="B92" s="40"/>
      <c r="C92" s="40"/>
      <c r="D92" s="40"/>
    </row>
    <row r="93" spans="1:4" s="34" customFormat="1" ht="15">
      <c r="A93" s="40"/>
      <c r="B93" s="40"/>
      <c r="C93" s="40"/>
      <c r="D93" s="40"/>
    </row>
    <row r="94" spans="1:4" s="34" customFormat="1" ht="15">
      <c r="A94" s="40"/>
      <c r="B94" s="40"/>
      <c r="C94" s="40"/>
      <c r="D94" s="40"/>
    </row>
    <row r="95" spans="1:4" s="34" customFormat="1" ht="15">
      <c r="A95" s="40"/>
      <c r="B95" s="40"/>
      <c r="C95" s="40"/>
      <c r="D95" s="40"/>
    </row>
    <row r="96" spans="1:4" s="34" customFormat="1" ht="15">
      <c r="A96" s="40"/>
      <c r="B96" s="40"/>
      <c r="C96" s="40"/>
      <c r="D96" s="40"/>
    </row>
    <row r="97" spans="1:4" s="34" customFormat="1" ht="15">
      <c r="A97" s="40"/>
      <c r="B97" s="40"/>
      <c r="C97" s="40"/>
      <c r="D97" s="40"/>
    </row>
    <row r="98" spans="1:4" s="34" customFormat="1" ht="15">
      <c r="A98" s="40"/>
      <c r="B98" s="40"/>
      <c r="C98" s="40"/>
      <c r="D98" s="40"/>
    </row>
    <row r="99" spans="1:4" s="34" customFormat="1" ht="15">
      <c r="A99" s="40"/>
      <c r="B99" s="40"/>
      <c r="C99" s="40"/>
      <c r="D99" s="40"/>
    </row>
    <row r="100" spans="1:4" s="34" customFormat="1" ht="15">
      <c r="A100" s="40"/>
      <c r="B100" s="40"/>
      <c r="C100" s="40"/>
      <c r="D100" s="40"/>
    </row>
    <row r="101" spans="1:4" s="34" customFormat="1" ht="15">
      <c r="A101" s="40"/>
      <c r="B101" s="40"/>
      <c r="C101" s="40"/>
      <c r="D101" s="40"/>
    </row>
    <row r="102" spans="1:4" s="34" customFormat="1" ht="15">
      <c r="A102" s="40"/>
      <c r="B102" s="40"/>
      <c r="C102" s="40"/>
      <c r="D102" s="40"/>
    </row>
    <row r="103" spans="1:4" s="34" customFormat="1" ht="15">
      <c r="A103" s="40"/>
      <c r="B103" s="40"/>
      <c r="C103" s="40"/>
      <c r="D103" s="40"/>
    </row>
    <row r="104" spans="1:4" s="34" customFormat="1" ht="15">
      <c r="A104" s="40"/>
      <c r="B104" s="40"/>
      <c r="C104" s="40"/>
      <c r="D104" s="40"/>
    </row>
    <row r="105" spans="1:4" s="34" customFormat="1" ht="15">
      <c r="A105" s="40"/>
      <c r="B105" s="40"/>
      <c r="C105" s="40"/>
      <c r="D105" s="40"/>
    </row>
    <row r="106" spans="1:4" s="34" customFormat="1" ht="15">
      <c r="A106" s="40"/>
      <c r="B106" s="40"/>
      <c r="C106" s="40"/>
      <c r="D106" s="40"/>
    </row>
    <row r="107" spans="1:4" s="34" customFormat="1" ht="15">
      <c r="A107" s="40"/>
      <c r="B107" s="40"/>
      <c r="C107" s="40"/>
      <c r="D107" s="40"/>
    </row>
    <row r="108" spans="1:4" s="34" customFormat="1" ht="15">
      <c r="A108" s="40"/>
      <c r="B108" s="40"/>
      <c r="C108" s="40"/>
      <c r="D108" s="40"/>
    </row>
    <row r="109" spans="1:4" s="34" customFormat="1" ht="15">
      <c r="A109" s="40"/>
      <c r="B109" s="40"/>
      <c r="C109" s="40"/>
      <c r="D109" s="40"/>
    </row>
    <row r="110" spans="1:4" s="34" customFormat="1" ht="15">
      <c r="A110" s="40"/>
      <c r="B110" s="40"/>
      <c r="C110" s="40"/>
      <c r="D110" s="40"/>
    </row>
    <row r="111" spans="1:4" s="34" customFormat="1" ht="15">
      <c r="A111" s="40"/>
      <c r="B111" s="40"/>
      <c r="C111" s="40"/>
      <c r="D111" s="40"/>
    </row>
    <row r="112" spans="1:4" s="34" customFormat="1" ht="15">
      <c r="A112" s="40"/>
      <c r="B112" s="40"/>
      <c r="C112" s="40"/>
      <c r="D112" s="40"/>
    </row>
    <row r="113" spans="1:4" s="34" customFormat="1" ht="15">
      <c r="A113" s="40"/>
      <c r="B113" s="40"/>
      <c r="C113" s="40"/>
      <c r="D113" s="40"/>
    </row>
    <row r="114" spans="1:4" s="34" customFormat="1" ht="15">
      <c r="A114" s="40"/>
      <c r="B114" s="40"/>
      <c r="C114" s="40"/>
      <c r="D114" s="40"/>
    </row>
    <row r="115" spans="1:4" s="34" customFormat="1" ht="15">
      <c r="A115" s="40"/>
      <c r="B115" s="40"/>
      <c r="C115" s="40"/>
      <c r="D115" s="40"/>
    </row>
    <row r="116" spans="1:4" s="34" customFormat="1" ht="12.75">
      <c r="A116" s="41"/>
      <c r="B116" s="41"/>
      <c r="C116" s="41"/>
      <c r="D116" s="41"/>
    </row>
    <row r="117" spans="1:4" s="34" customFormat="1" ht="12.75">
      <c r="A117" s="41"/>
      <c r="B117" s="41"/>
      <c r="C117" s="41"/>
      <c r="D117" s="41"/>
    </row>
    <row r="118" spans="1:4" s="34" customFormat="1" ht="12.75">
      <c r="A118" s="41"/>
      <c r="B118" s="41"/>
      <c r="C118" s="41"/>
      <c r="D118" s="41"/>
    </row>
    <row r="119" spans="1:4" s="34" customFormat="1" ht="12.75">
      <c r="A119" s="41"/>
      <c r="B119" s="41"/>
      <c r="C119" s="41"/>
      <c r="D119" s="41"/>
    </row>
    <row r="120" spans="1:4" s="34" customFormat="1" ht="12.75">
      <c r="A120" s="41"/>
      <c r="B120" s="41"/>
      <c r="C120" s="41"/>
      <c r="D120" s="41"/>
    </row>
    <row r="121" spans="1:4" s="34" customFormat="1" ht="12.75">
      <c r="A121" s="41"/>
      <c r="B121" s="41"/>
      <c r="C121" s="41"/>
      <c r="D121" s="41"/>
    </row>
    <row r="122" spans="1:4" s="34" customFormat="1" ht="12.75">
      <c r="A122" s="41"/>
      <c r="B122" s="41"/>
      <c r="C122" s="41"/>
      <c r="D122" s="41"/>
    </row>
    <row r="123" spans="1:4" s="34" customFormat="1" ht="12.75">
      <c r="A123" s="41"/>
      <c r="B123" s="41"/>
      <c r="C123" s="41"/>
      <c r="D123" s="41"/>
    </row>
    <row r="124" spans="1:4" s="34" customFormat="1" ht="12.75">
      <c r="A124" s="41"/>
      <c r="B124" s="41"/>
      <c r="C124" s="41"/>
      <c r="D124" s="41"/>
    </row>
    <row r="125" spans="1:4" s="34" customFormat="1" ht="12.75">
      <c r="A125" s="41"/>
      <c r="B125" s="41"/>
      <c r="C125" s="41"/>
      <c r="D125" s="41"/>
    </row>
    <row r="126" spans="1:4" s="34" customFormat="1" ht="12.75">
      <c r="A126" s="41"/>
      <c r="B126" s="41"/>
      <c r="C126" s="41"/>
      <c r="D126" s="41"/>
    </row>
    <row r="127" spans="1:4" s="34" customFormat="1" ht="12.75">
      <c r="A127" s="41"/>
      <c r="B127" s="41"/>
      <c r="C127" s="41"/>
      <c r="D127" s="41"/>
    </row>
    <row r="128" spans="1:4" s="34" customFormat="1" ht="12.75">
      <c r="A128" s="41"/>
      <c r="B128" s="41"/>
      <c r="C128" s="41"/>
      <c r="D128" s="41"/>
    </row>
    <row r="129" spans="1:4" s="34" customFormat="1" ht="12.75">
      <c r="A129" s="41"/>
      <c r="B129" s="41"/>
      <c r="C129" s="41"/>
      <c r="D129" s="41"/>
    </row>
    <row r="130" spans="1:4" s="34" customFormat="1" ht="12.75">
      <c r="A130" s="41"/>
      <c r="B130" s="41"/>
      <c r="C130" s="41"/>
      <c r="D130" s="41"/>
    </row>
    <row r="131" spans="1:4" s="34" customFormat="1" ht="12.75">
      <c r="A131" s="41"/>
      <c r="B131" s="41"/>
      <c r="C131" s="41"/>
      <c r="D131" s="41"/>
    </row>
    <row r="132" spans="1:4" s="34" customFormat="1" ht="12.75">
      <c r="A132" s="41"/>
      <c r="B132" s="41"/>
      <c r="C132" s="41"/>
      <c r="D132" s="41"/>
    </row>
    <row r="133" spans="1:4" s="34" customFormat="1" ht="12.75">
      <c r="A133" s="41"/>
      <c r="B133" s="41"/>
      <c r="C133" s="41"/>
      <c r="D133" s="41"/>
    </row>
    <row r="134" spans="1:4" s="34" customFormat="1" ht="12.75">
      <c r="A134" s="41"/>
      <c r="B134" s="41"/>
      <c r="C134" s="41"/>
      <c r="D134" s="41"/>
    </row>
    <row r="135" s="34" customFormat="1" ht="12.75"/>
    <row r="136" s="34" customFormat="1" ht="12.75"/>
    <row r="137" s="34" customFormat="1" ht="12.75"/>
    <row r="138" s="34" customFormat="1" ht="12.75"/>
    <row r="139" s="34" customFormat="1" ht="12.75"/>
    <row r="140" s="34" customFormat="1" ht="12.75"/>
    <row r="141" s="34" customFormat="1" ht="12.75"/>
    <row r="142" s="34" customFormat="1" ht="12.75"/>
    <row r="143" s="34" customFormat="1" ht="12.75"/>
    <row r="144" s="34" customFormat="1" ht="12.75"/>
    <row r="145" s="34" customFormat="1" ht="12.75"/>
    <row r="146" s="34" customFormat="1" ht="12.75"/>
    <row r="147" s="34" customFormat="1" ht="12.75"/>
    <row r="148" s="34" customFormat="1" ht="12.75"/>
    <row r="149" s="34" customFormat="1" ht="12.75"/>
    <row r="150" s="34" customFormat="1" ht="12.75"/>
    <row r="151" s="34" customFormat="1" ht="12.75"/>
    <row r="152" s="34" customFormat="1" ht="12.75"/>
    <row r="153" s="34" customFormat="1" ht="12.75"/>
    <row r="154" s="34" customFormat="1" ht="12.75"/>
    <row r="155" s="34" customFormat="1" ht="12.75"/>
    <row r="156" s="34" customFormat="1" ht="12.75"/>
    <row r="157" s="34" customFormat="1" ht="12.75"/>
    <row r="158" s="34" customFormat="1" ht="12.75"/>
    <row r="159" s="34" customFormat="1" ht="12.75"/>
    <row r="160" s="34" customFormat="1" ht="12.75"/>
    <row r="161" s="34" customFormat="1" ht="12.75"/>
    <row r="162" s="34" customFormat="1" ht="12.75"/>
    <row r="163" s="34" customFormat="1" ht="12.75"/>
    <row r="164" s="34" customFormat="1" ht="12.75"/>
    <row r="165" s="34" customFormat="1" ht="12.75"/>
    <row r="166" s="34" customFormat="1" ht="12.75"/>
    <row r="167" s="34" customFormat="1" ht="12.75"/>
    <row r="168" s="34" customFormat="1" ht="12.75"/>
    <row r="169" s="34" customFormat="1" ht="12.75"/>
    <row r="170" s="34" customFormat="1" ht="12.75"/>
    <row r="171" s="34" customFormat="1" ht="12.75"/>
    <row r="172" s="34" customFormat="1" ht="12.75"/>
    <row r="173" s="34" customFormat="1" ht="12.75"/>
    <row r="174" s="34" customFormat="1" ht="12.75"/>
    <row r="175" s="34" customFormat="1" ht="12.75"/>
    <row r="176" s="34" customFormat="1" ht="12.75"/>
    <row r="177" s="34" customFormat="1" ht="12.75"/>
  </sheetData>
  <sheetProtection selectLockedCells="1" selectUnlockedCells="1"/>
  <mergeCells count="6">
    <mergeCell ref="A7:D7"/>
    <mergeCell ref="A8:D8"/>
    <mergeCell ref="A9:D9"/>
    <mergeCell ref="A11:B11"/>
    <mergeCell ref="A76:B76"/>
    <mergeCell ref="E1:E10"/>
  </mergeCells>
  <printOptions/>
  <pageMargins left="0" right="0" top="0" bottom="0" header="0" footer="0"/>
  <pageSetup fitToHeight="0" fitToWidth="1" horizontalDpi="300" verticalDpi="3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23"/>
  <sheetViews>
    <sheetView zoomScale="80" zoomScaleNormal="80" workbookViewId="0" topLeftCell="A1">
      <selection activeCell="C1" sqref="C1:D4"/>
    </sheetView>
  </sheetViews>
  <sheetFormatPr defaultColWidth="9.00390625" defaultRowHeight="12.75"/>
  <cols>
    <col min="1" max="1" width="20.75390625" style="14" customWidth="1"/>
    <col min="2" max="2" width="12.875" style="14" customWidth="1"/>
    <col min="3" max="3" width="58.375" style="43" customWidth="1"/>
    <col min="4" max="4" width="13.75390625" style="14" customWidth="1"/>
  </cols>
  <sheetData>
    <row r="1" spans="1:4" ht="15.75">
      <c r="A1" s="74"/>
      <c r="B1" s="74"/>
      <c r="C1" s="419"/>
      <c r="D1" s="420" t="s">
        <v>136</v>
      </c>
    </row>
    <row r="2" spans="1:4" ht="15.75">
      <c r="A2" s="74"/>
      <c r="B2" s="74"/>
      <c r="C2" s="419"/>
      <c r="D2" s="420" t="s">
        <v>678</v>
      </c>
    </row>
    <row r="3" spans="1:4" ht="15.75">
      <c r="A3" s="74"/>
      <c r="B3" s="74"/>
      <c r="C3" s="419"/>
      <c r="D3" s="420" t="s">
        <v>2</v>
      </c>
    </row>
    <row r="4" spans="1:4" ht="15.75">
      <c r="A4" s="74"/>
      <c r="B4" s="74"/>
      <c r="C4" s="536" t="s">
        <v>679</v>
      </c>
      <c r="D4" s="536"/>
    </row>
    <row r="5" spans="1:4" ht="15.75">
      <c r="A5" s="74"/>
      <c r="B5" s="74"/>
      <c r="C5" s="419"/>
      <c r="D5" s="75"/>
    </row>
    <row r="6" spans="1:4" ht="15.75">
      <c r="A6" s="74"/>
      <c r="B6" s="74"/>
      <c r="C6" s="419"/>
      <c r="D6" s="420"/>
    </row>
    <row r="7" spans="1:4" ht="44.25" customHeight="1">
      <c r="A7" s="548" t="s">
        <v>615</v>
      </c>
      <c r="B7" s="548"/>
      <c r="C7" s="548"/>
      <c r="D7" s="548"/>
    </row>
    <row r="8" spans="1:4" ht="15.75">
      <c r="A8" s="421"/>
      <c r="B8" s="421"/>
      <c r="C8" s="422"/>
      <c r="D8" s="421"/>
    </row>
    <row r="9" spans="1:4" ht="15.75">
      <c r="A9" s="423"/>
      <c r="B9" s="423"/>
      <c r="C9" s="424"/>
      <c r="D9" s="420"/>
    </row>
    <row r="10" spans="1:4" ht="31.5">
      <c r="A10" s="425" t="s">
        <v>138</v>
      </c>
      <c r="B10" s="425" t="s">
        <v>139</v>
      </c>
      <c r="C10" s="425" t="s">
        <v>140</v>
      </c>
      <c r="D10" s="426" t="s">
        <v>380</v>
      </c>
    </row>
    <row r="11" spans="1:4" ht="47.25">
      <c r="A11" s="427" t="s">
        <v>465</v>
      </c>
      <c r="B11" s="427"/>
      <c r="C11" s="428" t="s">
        <v>143</v>
      </c>
      <c r="D11" s="429">
        <f>D12</f>
        <v>1060.8</v>
      </c>
    </row>
    <row r="12" spans="1:4" ht="68.25" customHeight="1">
      <c r="A12" s="147" t="s">
        <v>466</v>
      </c>
      <c r="B12" s="430"/>
      <c r="C12" s="431" t="s">
        <v>539</v>
      </c>
      <c r="D12" s="432">
        <f>D13+D15+D17+D19+D21+D23+D25</f>
        <v>1060.8</v>
      </c>
    </row>
    <row r="13" spans="1:4" ht="27.75" customHeight="1">
      <c r="A13" s="433" t="s">
        <v>468</v>
      </c>
      <c r="B13" s="433"/>
      <c r="C13" s="434" t="s">
        <v>540</v>
      </c>
      <c r="D13" s="435">
        <f>D14</f>
        <v>340</v>
      </c>
    </row>
    <row r="14" spans="1:4" ht="33.75" customHeight="1">
      <c r="A14" s="433"/>
      <c r="B14" s="433" t="s">
        <v>146</v>
      </c>
      <c r="C14" s="434" t="s">
        <v>147</v>
      </c>
      <c r="D14" s="435">
        <v>340</v>
      </c>
    </row>
    <row r="15" spans="1:4" ht="36" customHeight="1">
      <c r="A15" s="433" t="s">
        <v>470</v>
      </c>
      <c r="B15" s="433"/>
      <c r="C15" s="434" t="s">
        <v>268</v>
      </c>
      <c r="D15" s="435">
        <f>D16</f>
        <v>231</v>
      </c>
    </row>
    <row r="16" spans="1:4" ht="33.75" customHeight="1">
      <c r="A16" s="433"/>
      <c r="B16" s="433" t="s">
        <v>146</v>
      </c>
      <c r="C16" s="434" t="s">
        <v>147</v>
      </c>
      <c r="D16" s="435">
        <v>231</v>
      </c>
    </row>
    <row r="17" spans="1:4" ht="41.25" customHeight="1">
      <c r="A17" s="433" t="s">
        <v>471</v>
      </c>
      <c r="B17" s="433"/>
      <c r="C17" s="434" t="s">
        <v>155</v>
      </c>
      <c r="D17" s="435">
        <f>D18</f>
        <v>211</v>
      </c>
    </row>
    <row r="18" spans="1:4" ht="36" customHeight="1">
      <c r="A18" s="433"/>
      <c r="B18" s="433" t="s">
        <v>146</v>
      </c>
      <c r="C18" s="434" t="s">
        <v>147</v>
      </c>
      <c r="D18" s="435">
        <v>211</v>
      </c>
    </row>
    <row r="19" spans="1:4" ht="31.5">
      <c r="A19" s="433" t="s">
        <v>475</v>
      </c>
      <c r="B19" s="433"/>
      <c r="C19" s="434" t="s">
        <v>157</v>
      </c>
      <c r="D19" s="435">
        <f>D20</f>
        <v>97</v>
      </c>
    </row>
    <row r="20" spans="1:4" ht="31.5">
      <c r="A20" s="433"/>
      <c r="B20" s="433" t="s">
        <v>146</v>
      </c>
      <c r="C20" s="434" t="s">
        <v>147</v>
      </c>
      <c r="D20" s="435">
        <v>97</v>
      </c>
    </row>
    <row r="21" spans="1:4" ht="30" customHeight="1">
      <c r="A21" s="433" t="s">
        <v>477</v>
      </c>
      <c r="B21" s="433"/>
      <c r="C21" s="434" t="s">
        <v>159</v>
      </c>
      <c r="D21" s="435">
        <f>D22</f>
        <v>70</v>
      </c>
    </row>
    <row r="22" spans="1:4" ht="37.5" customHeight="1">
      <c r="A22" s="433"/>
      <c r="B22" s="433" t="s">
        <v>146</v>
      </c>
      <c r="C22" s="434" t="s">
        <v>147</v>
      </c>
      <c r="D22" s="435">
        <v>70</v>
      </c>
    </row>
    <row r="23" spans="1:4" ht="45" customHeight="1">
      <c r="A23" s="433" t="s">
        <v>567</v>
      </c>
      <c r="B23" s="433"/>
      <c r="C23" s="434" t="s">
        <v>147</v>
      </c>
      <c r="D23" s="435">
        <f>D24</f>
        <v>102</v>
      </c>
    </row>
    <row r="24" spans="1:4" ht="40.5" customHeight="1">
      <c r="A24" s="433"/>
      <c r="B24" s="433" t="s">
        <v>146</v>
      </c>
      <c r="C24" s="434" t="s">
        <v>568</v>
      </c>
      <c r="D24" s="435">
        <v>102</v>
      </c>
    </row>
    <row r="25" spans="1:4" ht="85.5" customHeight="1">
      <c r="A25" s="430" t="s">
        <v>472</v>
      </c>
      <c r="B25" s="430"/>
      <c r="C25" s="431" t="s">
        <v>473</v>
      </c>
      <c r="D25" s="432">
        <f>D26</f>
        <v>9.8</v>
      </c>
    </row>
    <row r="26" spans="1:4" ht="104.25" customHeight="1">
      <c r="A26" s="433" t="s">
        <v>597</v>
      </c>
      <c r="B26" s="433"/>
      <c r="C26" s="434" t="s">
        <v>161</v>
      </c>
      <c r="D26" s="435">
        <f>D27</f>
        <v>9.8</v>
      </c>
    </row>
    <row r="27" spans="1:4" ht="45" customHeight="1">
      <c r="A27" s="433"/>
      <c r="B27" s="433" t="s">
        <v>146</v>
      </c>
      <c r="C27" s="434" t="s">
        <v>147</v>
      </c>
      <c r="D27" s="436">
        <v>9.8</v>
      </c>
    </row>
    <row r="28" spans="1:4" ht="55.5" customHeight="1">
      <c r="A28" s="427" t="s">
        <v>478</v>
      </c>
      <c r="B28" s="427"/>
      <c r="C28" s="428" t="s">
        <v>169</v>
      </c>
      <c r="D28" s="437">
        <f>D29+D37+D41+D47</f>
        <v>1727.2</v>
      </c>
    </row>
    <row r="29" spans="1:4" ht="31.5">
      <c r="A29" s="441" t="s">
        <v>479</v>
      </c>
      <c r="B29" s="441"/>
      <c r="C29" s="442" t="s">
        <v>480</v>
      </c>
      <c r="D29" s="443">
        <f>D30</f>
        <v>962.2</v>
      </c>
    </row>
    <row r="30" spans="1:4" ht="48.75" customHeight="1">
      <c r="A30" s="208" t="s">
        <v>481</v>
      </c>
      <c r="B30" s="438"/>
      <c r="C30" s="439" t="s">
        <v>541</v>
      </c>
      <c r="D30" s="440">
        <f>D31+D33</f>
        <v>962.2</v>
      </c>
    </row>
    <row r="31" spans="1:4" ht="36" customHeight="1">
      <c r="A31" s="433" t="s">
        <v>483</v>
      </c>
      <c r="B31" s="433"/>
      <c r="C31" s="434" t="s">
        <v>171</v>
      </c>
      <c r="D31" s="435">
        <f>D32</f>
        <v>600</v>
      </c>
    </row>
    <row r="32" spans="1:4" ht="40.5" customHeight="1">
      <c r="A32" s="433"/>
      <c r="B32" s="433" t="s">
        <v>172</v>
      </c>
      <c r="C32" s="87" t="s">
        <v>173</v>
      </c>
      <c r="D32" s="435">
        <v>600</v>
      </c>
    </row>
    <row r="33" spans="1:7" ht="34.5" customHeight="1">
      <c r="A33" s="433" t="s">
        <v>484</v>
      </c>
      <c r="B33" s="433"/>
      <c r="C33" s="434" t="s">
        <v>175</v>
      </c>
      <c r="D33" s="435">
        <f>D34</f>
        <v>362.2</v>
      </c>
      <c r="F33" s="61"/>
      <c r="G33" s="61"/>
    </row>
    <row r="34" spans="1:4" ht="39.75" customHeight="1">
      <c r="A34" s="433"/>
      <c r="B34" s="433" t="s">
        <v>172</v>
      </c>
      <c r="C34" s="87" t="s">
        <v>173</v>
      </c>
      <c r="D34" s="435">
        <v>362.2</v>
      </c>
    </row>
    <row r="35" spans="1:4" s="186" customFormat="1" ht="15.75" hidden="1">
      <c r="A35" s="444"/>
      <c r="B35" s="444"/>
      <c r="C35" s="445"/>
      <c r="D35" s="446"/>
    </row>
    <row r="36" spans="1:6" s="186" customFormat="1" ht="15.75" hidden="1">
      <c r="A36" s="444"/>
      <c r="B36" s="444"/>
      <c r="C36" s="447"/>
      <c r="D36" s="446"/>
      <c r="F36" s="187"/>
    </row>
    <row r="37" spans="1:6" ht="39.75" customHeight="1">
      <c r="A37" s="209" t="s">
        <v>485</v>
      </c>
      <c r="B37" s="448"/>
      <c r="C37" s="449" t="s">
        <v>486</v>
      </c>
      <c r="D37" s="435">
        <f>D38</f>
        <v>200</v>
      </c>
      <c r="F37" s="61"/>
    </row>
    <row r="38" spans="1:6" ht="43.5" customHeight="1">
      <c r="A38" s="209" t="s">
        <v>487</v>
      </c>
      <c r="B38" s="450"/>
      <c r="C38" s="449" t="s">
        <v>488</v>
      </c>
      <c r="D38" s="432">
        <f>D39</f>
        <v>200</v>
      </c>
      <c r="F38" s="61"/>
    </row>
    <row r="39" spans="1:4" ht="61.5" customHeight="1">
      <c r="A39" s="316" t="s">
        <v>619</v>
      </c>
      <c r="B39" s="316"/>
      <c r="C39" s="317" t="s">
        <v>620</v>
      </c>
      <c r="D39" s="436">
        <f>D40</f>
        <v>200</v>
      </c>
    </row>
    <row r="40" spans="1:4" ht="31.5">
      <c r="A40" s="316"/>
      <c r="B40" s="316" t="s">
        <v>172</v>
      </c>
      <c r="C40" s="383" t="s">
        <v>173</v>
      </c>
      <c r="D40" s="436">
        <v>200</v>
      </c>
    </row>
    <row r="41" spans="1:4" ht="31.5">
      <c r="A41" s="316" t="s">
        <v>489</v>
      </c>
      <c r="B41" s="316"/>
      <c r="C41" s="383" t="s">
        <v>535</v>
      </c>
      <c r="D41" s="436">
        <f>D42</f>
        <v>185</v>
      </c>
    </row>
    <row r="42" spans="1:5" s="42" customFormat="1" ht="36" customHeight="1">
      <c r="A42" s="467" t="s">
        <v>490</v>
      </c>
      <c r="B42" s="326"/>
      <c r="C42" s="398" t="s">
        <v>492</v>
      </c>
      <c r="D42" s="466">
        <f>D43+D45</f>
        <v>185</v>
      </c>
      <c r="E42" s="216"/>
    </row>
    <row r="43" spans="1:4" ht="30" customHeight="1">
      <c r="A43" s="316" t="s">
        <v>544</v>
      </c>
      <c r="B43" s="316"/>
      <c r="C43" s="317" t="s">
        <v>181</v>
      </c>
      <c r="D43" s="436">
        <f>D44</f>
        <v>145</v>
      </c>
    </row>
    <row r="44" spans="1:4" ht="31.5">
      <c r="A44" s="316"/>
      <c r="B44" s="316" t="s">
        <v>172</v>
      </c>
      <c r="C44" s="383" t="s">
        <v>173</v>
      </c>
      <c r="D44" s="436">
        <v>145</v>
      </c>
    </row>
    <row r="45" spans="1:4" ht="36" customHeight="1">
      <c r="A45" s="433" t="s">
        <v>493</v>
      </c>
      <c r="B45" s="433"/>
      <c r="C45" s="434" t="s">
        <v>183</v>
      </c>
      <c r="D45" s="435">
        <f>D46</f>
        <v>40</v>
      </c>
    </row>
    <row r="46" spans="1:4" ht="31.5">
      <c r="A46" s="433"/>
      <c r="B46" s="433" t="s">
        <v>172</v>
      </c>
      <c r="C46" s="87" t="s">
        <v>173</v>
      </c>
      <c r="D46" s="435">
        <v>40</v>
      </c>
    </row>
    <row r="47" spans="1:4" ht="33.75" customHeight="1">
      <c r="A47" s="209" t="s">
        <v>491</v>
      </c>
      <c r="B47" s="450"/>
      <c r="C47" s="449" t="s">
        <v>524</v>
      </c>
      <c r="D47" s="453">
        <f>D48+D50+D52</f>
        <v>380</v>
      </c>
    </row>
    <row r="48" spans="1:4" ht="36.75" customHeight="1">
      <c r="A48" s="316" t="s">
        <v>494</v>
      </c>
      <c r="B48" s="316"/>
      <c r="C48" s="317" t="s">
        <v>560</v>
      </c>
      <c r="D48" s="436">
        <f>D49</f>
        <v>30</v>
      </c>
    </row>
    <row r="49" spans="1:4" ht="36.75" customHeight="1">
      <c r="A49" s="312"/>
      <c r="B49" s="316" t="s">
        <v>172</v>
      </c>
      <c r="C49" s="383" t="s">
        <v>173</v>
      </c>
      <c r="D49" s="436">
        <v>30</v>
      </c>
    </row>
    <row r="50" spans="1:4" ht="55.5" customHeight="1">
      <c r="A50" s="316" t="s">
        <v>624</v>
      </c>
      <c r="B50" s="316"/>
      <c r="C50" s="383" t="s">
        <v>622</v>
      </c>
      <c r="D50" s="436">
        <f>D51</f>
        <v>150</v>
      </c>
    </row>
    <row r="51" spans="1:4" ht="40.5" customHeight="1">
      <c r="A51" s="312"/>
      <c r="B51" s="316" t="s">
        <v>172</v>
      </c>
      <c r="C51" s="383" t="s">
        <v>173</v>
      </c>
      <c r="D51" s="436">
        <v>150</v>
      </c>
    </row>
    <row r="52" spans="1:4" ht="51" customHeight="1">
      <c r="A52" s="316" t="s">
        <v>625</v>
      </c>
      <c r="B52" s="316"/>
      <c r="C52" s="383" t="s">
        <v>623</v>
      </c>
      <c r="D52" s="436">
        <f>D53</f>
        <v>200</v>
      </c>
    </row>
    <row r="53" spans="1:4" ht="40.5" customHeight="1">
      <c r="A53" s="312"/>
      <c r="B53" s="316" t="s">
        <v>172</v>
      </c>
      <c r="C53" s="383" t="s">
        <v>173</v>
      </c>
      <c r="D53" s="436">
        <v>200</v>
      </c>
    </row>
    <row r="54" spans="1:4" ht="47.25">
      <c r="A54" s="427" t="s">
        <v>495</v>
      </c>
      <c r="B54" s="427"/>
      <c r="C54" s="428" t="s">
        <v>197</v>
      </c>
      <c r="D54" s="437">
        <f>D55</f>
        <v>75</v>
      </c>
    </row>
    <row r="55" spans="1:4" ht="31.5" customHeight="1">
      <c r="A55" s="208" t="s">
        <v>528</v>
      </c>
      <c r="B55" s="438"/>
      <c r="C55" s="439" t="s">
        <v>496</v>
      </c>
      <c r="D55" s="440">
        <f>D56+D58+D60+D62</f>
        <v>75</v>
      </c>
    </row>
    <row r="56" spans="1:4" ht="31.5" hidden="1">
      <c r="A56" s="433" t="s">
        <v>529</v>
      </c>
      <c r="B56" s="433"/>
      <c r="C56" s="87" t="s">
        <v>199</v>
      </c>
      <c r="D56" s="435">
        <f>D57</f>
        <v>0</v>
      </c>
    </row>
    <row r="57" spans="1:4" ht="31.5" hidden="1">
      <c r="A57" s="433"/>
      <c r="B57" s="433" t="s">
        <v>172</v>
      </c>
      <c r="C57" s="87" t="s">
        <v>173</v>
      </c>
      <c r="D57" s="435">
        <v>0</v>
      </c>
    </row>
    <row r="58" spans="1:4" ht="46.5" customHeight="1" hidden="1">
      <c r="A58" s="316" t="s">
        <v>530</v>
      </c>
      <c r="B58" s="316"/>
      <c r="C58" s="383" t="s">
        <v>269</v>
      </c>
      <c r="D58" s="436">
        <f>D59</f>
        <v>0</v>
      </c>
    </row>
    <row r="59" spans="1:4" ht="33.75" customHeight="1" hidden="1">
      <c r="A59" s="316"/>
      <c r="B59" s="316" t="s">
        <v>172</v>
      </c>
      <c r="C59" s="383" t="s">
        <v>173</v>
      </c>
      <c r="D59" s="436">
        <v>0</v>
      </c>
    </row>
    <row r="60" spans="1:4" ht="41.25" customHeight="1">
      <c r="A60" s="433" t="s">
        <v>531</v>
      </c>
      <c r="B60" s="433"/>
      <c r="C60" s="87" t="s">
        <v>208</v>
      </c>
      <c r="D60" s="435">
        <v>54.6</v>
      </c>
    </row>
    <row r="61" spans="1:4" ht="22.5" customHeight="1">
      <c r="A61" s="433"/>
      <c r="B61" s="433" t="s">
        <v>285</v>
      </c>
      <c r="C61" s="87" t="s">
        <v>209</v>
      </c>
      <c r="D61" s="435">
        <v>54.6</v>
      </c>
    </row>
    <row r="62" spans="1:4" ht="31.5" customHeight="1">
      <c r="A62" s="433" t="s">
        <v>556</v>
      </c>
      <c r="B62" s="433"/>
      <c r="C62" s="87" t="s">
        <v>572</v>
      </c>
      <c r="D62" s="435">
        <f>D63</f>
        <v>20.4</v>
      </c>
    </row>
    <row r="63" spans="1:4" ht="41.25" customHeight="1">
      <c r="A63" s="433"/>
      <c r="B63" s="433" t="s">
        <v>172</v>
      </c>
      <c r="C63" s="87" t="s">
        <v>173</v>
      </c>
      <c r="D63" s="435">
        <v>20.4</v>
      </c>
    </row>
    <row r="64" spans="1:4" ht="63">
      <c r="A64" s="427" t="s">
        <v>498</v>
      </c>
      <c r="B64" s="427"/>
      <c r="C64" s="428" t="s">
        <v>270</v>
      </c>
      <c r="D64" s="437">
        <f>D65</f>
        <v>189.8</v>
      </c>
    </row>
    <row r="65" spans="1:4" ht="50.25" customHeight="1">
      <c r="A65" s="208" t="s">
        <v>499</v>
      </c>
      <c r="B65" s="438"/>
      <c r="C65" s="439" t="s">
        <v>542</v>
      </c>
      <c r="D65" s="440">
        <f>D66+D68+D70</f>
        <v>189.8</v>
      </c>
    </row>
    <row r="66" spans="1:4" ht="31.5">
      <c r="A66" s="316" t="s">
        <v>500</v>
      </c>
      <c r="B66" s="316"/>
      <c r="C66" s="383" t="s">
        <v>502</v>
      </c>
      <c r="D66" s="436">
        <f>D67</f>
        <v>181.8</v>
      </c>
    </row>
    <row r="67" spans="1:4" ht="31.5">
      <c r="A67" s="316"/>
      <c r="B67" s="316" t="s">
        <v>172</v>
      </c>
      <c r="C67" s="383" t="s">
        <v>173</v>
      </c>
      <c r="D67" s="436">
        <v>181.8</v>
      </c>
    </row>
    <row r="68" spans="1:4" ht="36" customHeight="1">
      <c r="A68" s="316" t="s">
        <v>503</v>
      </c>
      <c r="B68" s="316"/>
      <c r="C68" s="383" t="s">
        <v>215</v>
      </c>
      <c r="D68" s="436">
        <f>D69</f>
        <v>4</v>
      </c>
    </row>
    <row r="69" spans="1:4" ht="31.5">
      <c r="A69" s="433"/>
      <c r="B69" s="433" t="s">
        <v>172</v>
      </c>
      <c r="C69" s="87" t="s">
        <v>173</v>
      </c>
      <c r="D69" s="435">
        <v>4</v>
      </c>
    </row>
    <row r="70" spans="1:4" ht="35.25" customHeight="1">
      <c r="A70" s="433" t="s">
        <v>504</v>
      </c>
      <c r="B70" s="433"/>
      <c r="C70" s="87" t="s">
        <v>217</v>
      </c>
      <c r="D70" s="435">
        <f>D71</f>
        <v>4</v>
      </c>
    </row>
    <row r="71" spans="1:4" ht="49.5" customHeight="1">
      <c r="A71" s="433"/>
      <c r="B71" s="433" t="s">
        <v>172</v>
      </c>
      <c r="C71" s="87" t="s">
        <v>173</v>
      </c>
      <c r="D71" s="435">
        <v>4</v>
      </c>
    </row>
    <row r="72" spans="1:4" ht="63.75" customHeight="1">
      <c r="A72" s="427" t="s">
        <v>505</v>
      </c>
      <c r="B72" s="427"/>
      <c r="C72" s="428" t="s">
        <v>222</v>
      </c>
      <c r="D72" s="437">
        <f>D82+D73</f>
        <v>246.2</v>
      </c>
    </row>
    <row r="73" spans="1:4" s="42" customFormat="1" ht="78.75">
      <c r="A73" s="350" t="s">
        <v>506</v>
      </c>
      <c r="B73" s="350"/>
      <c r="C73" s="451" t="s">
        <v>507</v>
      </c>
      <c r="D73" s="452">
        <f>D74+D76+D80</f>
        <v>74</v>
      </c>
    </row>
    <row r="74" spans="1:4" ht="15.75">
      <c r="A74" s="433" t="s">
        <v>508</v>
      </c>
      <c r="B74" s="433"/>
      <c r="C74" s="87" t="s">
        <v>226</v>
      </c>
      <c r="D74" s="435">
        <f>D75</f>
        <v>49</v>
      </c>
    </row>
    <row r="75" spans="1:4" ht="31.5">
      <c r="A75" s="433"/>
      <c r="B75" s="433" t="s">
        <v>172</v>
      </c>
      <c r="C75" s="87" t="s">
        <v>173</v>
      </c>
      <c r="D75" s="435">
        <v>49</v>
      </c>
    </row>
    <row r="76" spans="1:4" s="54" customFormat="1" ht="31.5">
      <c r="A76" s="433" t="s">
        <v>509</v>
      </c>
      <c r="B76" s="433"/>
      <c r="C76" s="87" t="s">
        <v>228</v>
      </c>
      <c r="D76" s="435">
        <f>D77</f>
        <v>0</v>
      </c>
    </row>
    <row r="77" spans="1:4" ht="32.25" customHeight="1">
      <c r="A77" s="433"/>
      <c r="B77" s="433" t="s">
        <v>172</v>
      </c>
      <c r="C77" s="87" t="s">
        <v>173</v>
      </c>
      <c r="D77" s="435">
        <v>0</v>
      </c>
    </row>
    <row r="78" spans="1:4" s="54" customFormat="1" ht="15.75" hidden="1">
      <c r="A78" s="316"/>
      <c r="B78" s="316"/>
      <c r="C78" s="383"/>
      <c r="D78" s="436"/>
    </row>
    <row r="79" spans="1:4" ht="15.75" hidden="1">
      <c r="A79" s="316"/>
      <c r="B79" s="316"/>
      <c r="C79" s="383"/>
      <c r="D79" s="436"/>
    </row>
    <row r="80" spans="1:4" ht="31.5">
      <c r="A80" s="433" t="s">
        <v>510</v>
      </c>
      <c r="B80" s="433"/>
      <c r="C80" s="434" t="s">
        <v>455</v>
      </c>
      <c r="D80" s="435">
        <f>D81</f>
        <v>25</v>
      </c>
    </row>
    <row r="81" spans="1:4" ht="30" customHeight="1">
      <c r="A81" s="433"/>
      <c r="B81" s="433" t="s">
        <v>172</v>
      </c>
      <c r="C81" s="87" t="s">
        <v>173</v>
      </c>
      <c r="D81" s="435">
        <v>25</v>
      </c>
    </row>
    <row r="82" spans="1:4" s="42" customFormat="1" ht="66" customHeight="1">
      <c r="A82" s="450" t="s">
        <v>537</v>
      </c>
      <c r="B82" s="450"/>
      <c r="C82" s="449" t="s">
        <v>536</v>
      </c>
      <c r="D82" s="453">
        <f>D83</f>
        <v>172.2</v>
      </c>
    </row>
    <row r="83" spans="1:4" ht="41.25" customHeight="1">
      <c r="A83" s="433" t="s">
        <v>549</v>
      </c>
      <c r="B83" s="433"/>
      <c r="C83" s="434" t="s">
        <v>235</v>
      </c>
      <c r="D83" s="435">
        <f>D84</f>
        <v>172.2</v>
      </c>
    </row>
    <row r="84" spans="1:4" ht="24" customHeight="1">
      <c r="A84" s="433"/>
      <c r="B84" s="433" t="s">
        <v>236</v>
      </c>
      <c r="C84" s="434" t="s">
        <v>237</v>
      </c>
      <c r="D84" s="435">
        <f>136.2+36</f>
        <v>172.2</v>
      </c>
    </row>
    <row r="85" spans="1:4" ht="30" customHeight="1" hidden="1">
      <c r="A85" s="433" t="s">
        <v>550</v>
      </c>
      <c r="B85" s="433"/>
      <c r="C85" s="434" t="s">
        <v>235</v>
      </c>
      <c r="D85" s="435">
        <f>D86</f>
        <v>0</v>
      </c>
    </row>
    <row r="86" spans="1:4" ht="23.25" customHeight="1" hidden="1">
      <c r="A86" s="433"/>
      <c r="B86" s="433" t="s">
        <v>236</v>
      </c>
      <c r="C86" s="434" t="s">
        <v>237</v>
      </c>
      <c r="D86" s="435"/>
    </row>
    <row r="87" spans="1:4" ht="47.25">
      <c r="A87" s="427" t="s">
        <v>511</v>
      </c>
      <c r="B87" s="427"/>
      <c r="C87" s="428" t="s">
        <v>239</v>
      </c>
      <c r="D87" s="437">
        <f>D94+D91</f>
        <v>182.6</v>
      </c>
    </row>
    <row r="88" spans="1:4" ht="37.5" customHeight="1" hidden="1">
      <c r="A88" s="454"/>
      <c r="B88" s="454"/>
      <c r="C88" s="455"/>
      <c r="D88" s="456"/>
    </row>
    <row r="89" spans="1:4" ht="15.75" hidden="1">
      <c r="A89" s="444"/>
      <c r="B89" s="444"/>
      <c r="C89" s="445"/>
      <c r="D89" s="446"/>
    </row>
    <row r="90" spans="1:4" ht="15.75" hidden="1">
      <c r="A90" s="433"/>
      <c r="B90" s="433"/>
      <c r="C90" s="434"/>
      <c r="D90" s="435"/>
    </row>
    <row r="91" spans="1:4" ht="63">
      <c r="A91" s="209" t="s">
        <v>512</v>
      </c>
      <c r="B91" s="450"/>
      <c r="C91" s="469" t="s">
        <v>527</v>
      </c>
      <c r="D91" s="432">
        <f>D92</f>
        <v>10</v>
      </c>
    </row>
    <row r="92" spans="1:4" ht="36.75" customHeight="1">
      <c r="A92" s="433" t="s">
        <v>513</v>
      </c>
      <c r="B92" s="433"/>
      <c r="C92" s="434" t="s">
        <v>243</v>
      </c>
      <c r="D92" s="435">
        <f>D93</f>
        <v>10</v>
      </c>
    </row>
    <row r="93" spans="1:4" ht="21" customHeight="1">
      <c r="A93" s="433"/>
      <c r="B93" s="433">
        <v>800</v>
      </c>
      <c r="C93" s="434" t="s">
        <v>209</v>
      </c>
      <c r="D93" s="435">
        <v>10</v>
      </c>
    </row>
    <row r="94" spans="1:4" ht="31.5">
      <c r="A94" s="147" t="s">
        <v>514</v>
      </c>
      <c r="B94" s="430"/>
      <c r="C94" s="431" t="s">
        <v>525</v>
      </c>
      <c r="D94" s="432">
        <f>D95+D97</f>
        <v>172.6</v>
      </c>
    </row>
    <row r="95" spans="1:4" ht="63">
      <c r="A95" s="433" t="s">
        <v>545</v>
      </c>
      <c r="B95" s="433"/>
      <c r="C95" s="434" t="s">
        <v>547</v>
      </c>
      <c r="D95" s="435">
        <f>D96</f>
        <v>73.3</v>
      </c>
    </row>
    <row r="96" spans="1:4" ht="24.75" customHeight="1">
      <c r="A96" s="433"/>
      <c r="B96" s="433" t="s">
        <v>219</v>
      </c>
      <c r="C96" s="434" t="s">
        <v>220</v>
      </c>
      <c r="D96" s="435">
        <v>73.3</v>
      </c>
    </row>
    <row r="97" spans="1:4" ht="69" customHeight="1">
      <c r="A97" s="120" t="s">
        <v>546</v>
      </c>
      <c r="B97" s="433"/>
      <c r="C97" s="434" t="s">
        <v>548</v>
      </c>
      <c r="D97" s="435">
        <f>D98</f>
        <v>99.3</v>
      </c>
    </row>
    <row r="98" spans="1:4" ht="33.75" customHeight="1">
      <c r="A98" s="433"/>
      <c r="B98" s="433" t="s">
        <v>219</v>
      </c>
      <c r="C98" s="434" t="s">
        <v>220</v>
      </c>
      <c r="D98" s="435">
        <v>99.3</v>
      </c>
    </row>
    <row r="99" spans="1:4" ht="33" customHeight="1">
      <c r="A99" s="457" t="s">
        <v>518</v>
      </c>
      <c r="B99" s="457"/>
      <c r="C99" s="458" t="s">
        <v>249</v>
      </c>
      <c r="D99" s="459">
        <f>D103+D100</f>
        <v>3266.7000000000003</v>
      </c>
    </row>
    <row r="100" spans="1:4" ht="15.75">
      <c r="A100" s="433" t="s">
        <v>519</v>
      </c>
      <c r="B100" s="433"/>
      <c r="C100" s="434" t="s">
        <v>251</v>
      </c>
      <c r="D100" s="435">
        <f>D101+D102</f>
        <v>779.4000000000001</v>
      </c>
    </row>
    <row r="101" spans="1:4" ht="67.5" customHeight="1">
      <c r="A101" s="433"/>
      <c r="B101" s="433">
        <v>100</v>
      </c>
      <c r="C101" s="434" t="s">
        <v>252</v>
      </c>
      <c r="D101" s="435">
        <v>778.2</v>
      </c>
    </row>
    <row r="102" spans="1:4" ht="30" customHeight="1">
      <c r="A102" s="433"/>
      <c r="B102" s="433">
        <v>800</v>
      </c>
      <c r="C102" s="434" t="s">
        <v>209</v>
      </c>
      <c r="D102" s="460">
        <v>1.2</v>
      </c>
    </row>
    <row r="103" spans="1:4" ht="31.5">
      <c r="A103" s="316" t="s">
        <v>520</v>
      </c>
      <c r="B103" s="316"/>
      <c r="C103" s="317" t="s">
        <v>256</v>
      </c>
      <c r="D103" s="436">
        <f>D104+D105+D106</f>
        <v>2487.3</v>
      </c>
    </row>
    <row r="104" spans="1:4" ht="67.5" customHeight="1">
      <c r="A104" s="316"/>
      <c r="B104" s="316">
        <v>100</v>
      </c>
      <c r="C104" s="317" t="s">
        <v>252</v>
      </c>
      <c r="D104" s="436">
        <v>1607.7</v>
      </c>
    </row>
    <row r="105" spans="1:4" ht="31.5">
      <c r="A105" s="433"/>
      <c r="B105" s="433">
        <v>200</v>
      </c>
      <c r="C105" s="434" t="s">
        <v>173</v>
      </c>
      <c r="D105" s="436">
        <v>833.1</v>
      </c>
    </row>
    <row r="106" spans="1:4" ht="30.75" customHeight="1">
      <c r="A106" s="433"/>
      <c r="B106" s="433">
        <v>800</v>
      </c>
      <c r="C106" s="434" t="s">
        <v>209</v>
      </c>
      <c r="D106" s="435">
        <v>46.5</v>
      </c>
    </row>
    <row r="107" spans="1:4" ht="47.25">
      <c r="A107" s="457" t="s">
        <v>521</v>
      </c>
      <c r="B107" s="457"/>
      <c r="C107" s="458" t="s">
        <v>258</v>
      </c>
      <c r="D107" s="459">
        <f>D108+D110</f>
        <v>89</v>
      </c>
    </row>
    <row r="108" spans="1:4" ht="44.25" customHeight="1">
      <c r="A108" s="316" t="s">
        <v>594</v>
      </c>
      <c r="B108" s="433"/>
      <c r="C108" s="434" t="s">
        <v>260</v>
      </c>
      <c r="D108" s="435">
        <f>D109</f>
        <v>0.6</v>
      </c>
    </row>
    <row r="109" spans="1:4" ht="34.5" customHeight="1">
      <c r="A109" s="433"/>
      <c r="B109" s="433" t="s">
        <v>172</v>
      </c>
      <c r="C109" s="434" t="s">
        <v>173</v>
      </c>
      <c r="D109" s="461">
        <v>0.6</v>
      </c>
    </row>
    <row r="110" spans="1:4" ht="38.25" customHeight="1">
      <c r="A110" s="433" t="s">
        <v>522</v>
      </c>
      <c r="B110" s="433"/>
      <c r="C110" s="434" t="s">
        <v>262</v>
      </c>
      <c r="D110" s="461">
        <f>D111+D112</f>
        <v>88.4</v>
      </c>
    </row>
    <row r="111" spans="1:4" ht="78.75">
      <c r="A111" s="316"/>
      <c r="B111" s="316" t="s">
        <v>263</v>
      </c>
      <c r="C111" s="317" t="s">
        <v>252</v>
      </c>
      <c r="D111" s="436">
        <v>88.4</v>
      </c>
    </row>
    <row r="112" spans="1:4" ht="31.5">
      <c r="A112" s="316"/>
      <c r="B112" s="316" t="s">
        <v>172</v>
      </c>
      <c r="C112" s="317" t="s">
        <v>173</v>
      </c>
      <c r="D112" s="436">
        <v>0</v>
      </c>
    </row>
    <row r="113" spans="1:4" ht="47.25">
      <c r="A113" s="457" t="s">
        <v>523</v>
      </c>
      <c r="B113" s="457"/>
      <c r="C113" s="458" t="s">
        <v>265</v>
      </c>
      <c r="D113" s="462">
        <f>D115+D117+D119+D121</f>
        <v>0</v>
      </c>
    </row>
    <row r="114" spans="1:4" ht="15.75" hidden="1">
      <c r="A114" s="463"/>
      <c r="B114" s="433"/>
      <c r="C114" s="434"/>
      <c r="D114" s="461"/>
    </row>
    <row r="115" spans="1:4" ht="70.5" customHeight="1">
      <c r="A115" s="463" t="s">
        <v>569</v>
      </c>
      <c r="B115" s="433"/>
      <c r="C115" s="434" t="s">
        <v>570</v>
      </c>
      <c r="D115" s="461">
        <f>D116</f>
        <v>0</v>
      </c>
    </row>
    <row r="116" spans="1:4" ht="18.75" customHeight="1">
      <c r="A116" s="463"/>
      <c r="B116" s="433" t="s">
        <v>219</v>
      </c>
      <c r="C116" s="434" t="s">
        <v>220</v>
      </c>
      <c r="D116" s="461">
        <v>0</v>
      </c>
    </row>
    <row r="117" spans="1:4" ht="75.75" customHeight="1">
      <c r="A117" s="463" t="s">
        <v>604</v>
      </c>
      <c r="B117" s="433"/>
      <c r="C117" s="434" t="s">
        <v>605</v>
      </c>
      <c r="D117" s="461">
        <f>D118</f>
        <v>0</v>
      </c>
    </row>
    <row r="118" spans="1:4" ht="27" customHeight="1">
      <c r="A118" s="463"/>
      <c r="B118" s="433" t="s">
        <v>219</v>
      </c>
      <c r="C118" s="434" t="s">
        <v>220</v>
      </c>
      <c r="D118" s="461">
        <v>0</v>
      </c>
    </row>
    <row r="119" spans="1:4" ht="33" customHeight="1">
      <c r="A119" s="463" t="s">
        <v>591</v>
      </c>
      <c r="B119" s="433"/>
      <c r="C119" s="434" t="s">
        <v>587</v>
      </c>
      <c r="D119" s="461">
        <f>D120</f>
        <v>0</v>
      </c>
    </row>
    <row r="120" spans="1:4" ht="36" customHeight="1">
      <c r="A120" s="463"/>
      <c r="B120" s="433" t="s">
        <v>285</v>
      </c>
      <c r="C120" s="434" t="s">
        <v>209</v>
      </c>
      <c r="D120" s="461">
        <v>0</v>
      </c>
    </row>
    <row r="121" spans="1:4" ht="108.75" customHeight="1">
      <c r="A121" s="463" t="s">
        <v>600</v>
      </c>
      <c r="B121" s="433"/>
      <c r="C121" s="434" t="s">
        <v>601</v>
      </c>
      <c r="D121" s="461">
        <f>D122</f>
        <v>0</v>
      </c>
    </row>
    <row r="122" spans="1:4" ht="36" customHeight="1">
      <c r="A122" s="463"/>
      <c r="B122" s="433" t="s">
        <v>219</v>
      </c>
      <c r="C122" s="434" t="s">
        <v>220</v>
      </c>
      <c r="D122" s="461">
        <v>0</v>
      </c>
    </row>
    <row r="123" spans="1:4" ht="15.75">
      <c r="A123" s="448"/>
      <c r="B123" s="448"/>
      <c r="C123" s="464" t="s">
        <v>267</v>
      </c>
      <c r="D123" s="465">
        <f>D11+D28+D54+D64+D72+D87+D99+D107+D113</f>
        <v>6837.3</v>
      </c>
    </row>
    <row r="124" spans="1:4" ht="15.75">
      <c r="A124" s="74"/>
      <c r="B124" s="74"/>
      <c r="C124" s="419"/>
      <c r="D124" s="74"/>
    </row>
    <row r="125" ht="30" customHeight="1"/>
    <row r="128" ht="30" customHeight="1"/>
    <row r="130" ht="15">
      <c r="D130" s="62"/>
    </row>
    <row r="140" ht="45" customHeight="1"/>
    <row r="149" spans="3:8" s="14" customFormat="1" ht="30" customHeight="1">
      <c r="C149" s="43"/>
      <c r="E149"/>
      <c r="F149"/>
      <c r="G149"/>
      <c r="H149"/>
    </row>
    <row r="154" spans="3:8" s="14" customFormat="1" ht="30" customHeight="1">
      <c r="C154" s="43"/>
      <c r="E154"/>
      <c r="F154"/>
      <c r="G154"/>
      <c r="H154"/>
    </row>
    <row r="159" spans="3:8" s="14" customFormat="1" ht="30" customHeight="1">
      <c r="C159" s="43"/>
      <c r="E159"/>
      <c r="F159"/>
      <c r="G159"/>
      <c r="H159"/>
    </row>
    <row r="162" spans="3:8" s="14" customFormat="1" ht="30" customHeight="1">
      <c r="C162" s="43"/>
      <c r="E162"/>
      <c r="F162"/>
      <c r="G162"/>
      <c r="H162"/>
    </row>
    <row r="166" spans="3:8" s="14" customFormat="1" ht="30" customHeight="1">
      <c r="C166" s="43"/>
      <c r="E166"/>
      <c r="F166"/>
      <c r="G166"/>
      <c r="H166"/>
    </row>
    <row r="170" spans="3:8" s="14" customFormat="1" ht="30" customHeight="1">
      <c r="C170" s="43"/>
      <c r="E170"/>
      <c r="F170"/>
      <c r="G170"/>
      <c r="H170"/>
    </row>
    <row r="174" ht="30" customHeight="1"/>
    <row r="179" ht="30" customHeight="1"/>
    <row r="182" ht="30" customHeight="1"/>
    <row r="185" ht="30" customHeight="1"/>
    <row r="187" spans="1:4" s="42" customFormat="1" ht="15">
      <c r="A187" s="14"/>
      <c r="B187" s="14"/>
      <c r="C187" s="43"/>
      <c r="D187" s="14"/>
    </row>
    <row r="209" spans="1:4" s="42" customFormat="1" ht="15">
      <c r="A209" s="14"/>
      <c r="B209" s="14"/>
      <c r="C209" s="43"/>
      <c r="D209" s="14"/>
    </row>
    <row r="210" spans="1:4" s="42" customFormat="1" ht="15">
      <c r="A210" s="14"/>
      <c r="B210" s="14"/>
      <c r="C210" s="43"/>
      <c r="D210" s="14"/>
    </row>
    <row r="214" spans="1:4" s="42" customFormat="1" ht="15">
      <c r="A214" s="14"/>
      <c r="B214" s="14"/>
      <c r="C214" s="43"/>
      <c r="D214" s="14"/>
    </row>
    <row r="223" spans="1:4" s="42" customFormat="1" ht="15">
      <c r="A223" s="14"/>
      <c r="B223" s="14"/>
      <c r="C223" s="43"/>
      <c r="D223" s="14"/>
    </row>
  </sheetData>
  <sheetProtection selectLockedCells="1" selectUnlockedCells="1"/>
  <mergeCells count="2">
    <mergeCell ref="A7:D7"/>
    <mergeCell ref="C4:D4"/>
  </mergeCells>
  <printOptions/>
  <pageMargins left="0" right="0" top="0" bottom="0" header="0" footer="0"/>
  <pageSetup fitToHeight="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06"/>
  <sheetViews>
    <sheetView zoomScale="70" zoomScaleNormal="70" zoomScalePageLayoutView="0" workbookViewId="0" topLeftCell="A1">
      <selection activeCell="C1" sqref="C1:D4"/>
    </sheetView>
  </sheetViews>
  <sheetFormatPr defaultColWidth="9.00390625" defaultRowHeight="12.75"/>
  <cols>
    <col min="1" max="1" width="15.00390625" style="14" customWidth="1"/>
    <col min="2" max="2" width="12.875" style="14" customWidth="1"/>
    <col min="3" max="3" width="58.375" style="43" customWidth="1"/>
    <col min="4" max="4" width="13.75390625" style="14" customWidth="1"/>
    <col min="5" max="5" width="12.00390625" style="149" customWidth="1"/>
  </cols>
  <sheetData>
    <row r="1" spans="1:5" s="75" customFormat="1" ht="15.75">
      <c r="A1" s="74"/>
      <c r="B1" s="74"/>
      <c r="C1" s="419"/>
      <c r="D1" s="420" t="s">
        <v>640</v>
      </c>
      <c r="E1" s="470"/>
    </row>
    <row r="2" spans="1:5" s="75" customFormat="1" ht="15.75">
      <c r="A2" s="74"/>
      <c r="B2" s="74"/>
      <c r="C2" s="419"/>
      <c r="D2" s="420" t="s">
        <v>676</v>
      </c>
      <c r="E2" s="470"/>
    </row>
    <row r="3" spans="1:5" s="75" customFormat="1" ht="15.75">
      <c r="A3" s="74"/>
      <c r="B3" s="74"/>
      <c r="C3" s="419"/>
      <c r="D3" s="420" t="s">
        <v>2</v>
      </c>
      <c r="E3" s="470"/>
    </row>
    <row r="4" spans="1:5" s="75" customFormat="1" ht="15.75">
      <c r="A4" s="74"/>
      <c r="B4" s="74"/>
      <c r="C4" s="536" t="s">
        <v>677</v>
      </c>
      <c r="D4" s="536"/>
      <c r="E4" s="471"/>
    </row>
    <row r="5" spans="1:5" s="75" customFormat="1" ht="15.75">
      <c r="A5" s="74"/>
      <c r="B5" s="74"/>
      <c r="C5" s="418"/>
      <c r="D5" s="207"/>
      <c r="E5" s="470"/>
    </row>
    <row r="6" spans="1:5" s="75" customFormat="1" ht="15.75">
      <c r="A6" s="74"/>
      <c r="B6" s="74"/>
      <c r="C6" s="419"/>
      <c r="D6" s="420"/>
      <c r="E6" s="470"/>
    </row>
    <row r="7" spans="1:5" s="75" customFormat="1" ht="44.25" customHeight="1">
      <c r="A7" s="548" t="s">
        <v>614</v>
      </c>
      <c r="B7" s="548"/>
      <c r="C7" s="548"/>
      <c r="D7" s="548"/>
      <c r="E7" s="470"/>
    </row>
    <row r="8" spans="1:5" s="75" customFormat="1" ht="15.75">
      <c r="A8" s="421"/>
      <c r="B8" s="421"/>
      <c r="C8" s="422"/>
      <c r="D8" s="421"/>
      <c r="E8" s="470"/>
    </row>
    <row r="9" spans="1:5" s="75" customFormat="1" ht="15.75">
      <c r="A9" s="423"/>
      <c r="B9" s="423"/>
      <c r="C9" s="424"/>
      <c r="D9" s="420"/>
      <c r="E9" s="470"/>
    </row>
    <row r="10" spans="1:5" s="75" customFormat="1" ht="47.25">
      <c r="A10" s="425" t="s">
        <v>138</v>
      </c>
      <c r="B10" s="425" t="s">
        <v>139</v>
      </c>
      <c r="C10" s="425" t="s">
        <v>140</v>
      </c>
      <c r="D10" s="472" t="s">
        <v>575</v>
      </c>
      <c r="E10" s="238" t="s">
        <v>629</v>
      </c>
    </row>
    <row r="11" spans="1:5" s="75" customFormat="1" ht="47.25">
      <c r="A11" s="473" t="s">
        <v>465</v>
      </c>
      <c r="B11" s="473"/>
      <c r="C11" s="474" t="s">
        <v>143</v>
      </c>
      <c r="D11" s="475">
        <f>D12</f>
        <v>1051</v>
      </c>
      <c r="E11" s="476">
        <f>E12</f>
        <v>1051</v>
      </c>
    </row>
    <row r="12" spans="1:5" s="75" customFormat="1" ht="44.25" customHeight="1">
      <c r="A12" s="430" t="s">
        <v>466</v>
      </c>
      <c r="B12" s="430"/>
      <c r="C12" s="431" t="s">
        <v>467</v>
      </c>
      <c r="D12" s="477">
        <f>D13+D15+D17+D19+D21+D23+D25</f>
        <v>1051</v>
      </c>
      <c r="E12" s="478">
        <f>E13+E15+E17+E19+E21+E23+E25</f>
        <v>1051</v>
      </c>
    </row>
    <row r="13" spans="1:5" s="75" customFormat="1" ht="39.75" customHeight="1">
      <c r="A13" s="433" t="s">
        <v>468</v>
      </c>
      <c r="B13" s="433"/>
      <c r="C13" s="434" t="s">
        <v>149</v>
      </c>
      <c r="D13" s="479">
        <f>D14</f>
        <v>340</v>
      </c>
      <c r="E13" s="480">
        <f>E14</f>
        <v>340</v>
      </c>
    </row>
    <row r="14" spans="1:5" s="75" customFormat="1" ht="39.75" customHeight="1">
      <c r="A14" s="433"/>
      <c r="B14" s="433" t="s">
        <v>146</v>
      </c>
      <c r="C14" s="434" t="s">
        <v>147</v>
      </c>
      <c r="D14" s="479">
        <v>340</v>
      </c>
      <c r="E14" s="480">
        <v>340</v>
      </c>
    </row>
    <row r="15" spans="1:5" s="75" customFormat="1" ht="40.5" customHeight="1">
      <c r="A15" s="433" t="s">
        <v>470</v>
      </c>
      <c r="B15" s="433"/>
      <c r="C15" s="434" t="s">
        <v>268</v>
      </c>
      <c r="D15" s="479">
        <f>D16</f>
        <v>231</v>
      </c>
      <c r="E15" s="480">
        <f>E16</f>
        <v>231</v>
      </c>
    </row>
    <row r="16" spans="1:5" s="75" customFormat="1" ht="37.5" customHeight="1">
      <c r="A16" s="433"/>
      <c r="B16" s="433" t="s">
        <v>146</v>
      </c>
      <c r="C16" s="434" t="s">
        <v>147</v>
      </c>
      <c r="D16" s="479">
        <v>231</v>
      </c>
      <c r="E16" s="480">
        <v>231</v>
      </c>
    </row>
    <row r="17" spans="1:5" s="75" customFormat="1" ht="44.25" customHeight="1">
      <c r="A17" s="433" t="s">
        <v>471</v>
      </c>
      <c r="B17" s="433"/>
      <c r="C17" s="434" t="s">
        <v>155</v>
      </c>
      <c r="D17" s="479">
        <f>D18</f>
        <v>211</v>
      </c>
      <c r="E17" s="480">
        <f>E18</f>
        <v>211</v>
      </c>
    </row>
    <row r="18" spans="1:5" s="75" customFormat="1" ht="36.75" customHeight="1">
      <c r="A18" s="433"/>
      <c r="B18" s="433" t="s">
        <v>146</v>
      </c>
      <c r="C18" s="434" t="s">
        <v>147</v>
      </c>
      <c r="D18" s="479">
        <v>211</v>
      </c>
      <c r="E18" s="480">
        <v>211</v>
      </c>
    </row>
    <row r="19" spans="1:5" s="75" customFormat="1" ht="39.75" customHeight="1">
      <c r="A19" s="433" t="s">
        <v>475</v>
      </c>
      <c r="B19" s="433"/>
      <c r="C19" s="434" t="s">
        <v>157</v>
      </c>
      <c r="D19" s="479">
        <f>D20</f>
        <v>97</v>
      </c>
      <c r="E19" s="480">
        <f>E20</f>
        <v>97</v>
      </c>
    </row>
    <row r="20" spans="1:5" s="75" customFormat="1" ht="31.5">
      <c r="A20" s="433"/>
      <c r="B20" s="433" t="s">
        <v>146</v>
      </c>
      <c r="C20" s="434" t="s">
        <v>147</v>
      </c>
      <c r="D20" s="479">
        <v>97</v>
      </c>
      <c r="E20" s="480">
        <v>97</v>
      </c>
    </row>
    <row r="21" spans="1:5" s="75" customFormat="1" ht="37.5" customHeight="1">
      <c r="A21" s="433" t="s">
        <v>477</v>
      </c>
      <c r="B21" s="433"/>
      <c r="C21" s="434" t="s">
        <v>159</v>
      </c>
      <c r="D21" s="479">
        <f>D22</f>
        <v>70</v>
      </c>
      <c r="E21" s="480">
        <f>E22</f>
        <v>70</v>
      </c>
    </row>
    <row r="22" spans="1:5" s="75" customFormat="1" ht="34.5" customHeight="1">
      <c r="A22" s="433"/>
      <c r="B22" s="433" t="s">
        <v>146</v>
      </c>
      <c r="C22" s="434" t="s">
        <v>147</v>
      </c>
      <c r="D22" s="479">
        <v>70</v>
      </c>
      <c r="E22" s="480">
        <v>70</v>
      </c>
    </row>
    <row r="23" spans="1:5" s="75" customFormat="1" ht="39" customHeight="1">
      <c r="A23" s="433" t="s">
        <v>567</v>
      </c>
      <c r="B23" s="433"/>
      <c r="C23" s="434" t="s">
        <v>568</v>
      </c>
      <c r="D23" s="479">
        <f>D24</f>
        <v>102</v>
      </c>
      <c r="E23" s="480">
        <f>E24</f>
        <v>102</v>
      </c>
    </row>
    <row r="24" spans="1:5" s="75" customFormat="1" ht="43.5" customHeight="1">
      <c r="A24" s="433"/>
      <c r="B24" s="433" t="s">
        <v>146</v>
      </c>
      <c r="C24" s="434" t="s">
        <v>147</v>
      </c>
      <c r="D24" s="479">
        <v>102</v>
      </c>
      <c r="E24" s="480">
        <v>102</v>
      </c>
    </row>
    <row r="25" spans="1:5" s="75" customFormat="1" ht="85.5" customHeight="1">
      <c r="A25" s="430" t="s">
        <v>472</v>
      </c>
      <c r="B25" s="430"/>
      <c r="C25" s="431" t="s">
        <v>473</v>
      </c>
      <c r="D25" s="477">
        <f>D26</f>
        <v>0</v>
      </c>
      <c r="E25" s="478">
        <f>E26</f>
        <v>0</v>
      </c>
    </row>
    <row r="26" spans="1:5" s="75" customFormat="1" ht="99.75" customHeight="1">
      <c r="A26" s="433" t="s">
        <v>597</v>
      </c>
      <c r="B26" s="433"/>
      <c r="C26" s="434" t="s">
        <v>161</v>
      </c>
      <c r="D26" s="479">
        <f>D27</f>
        <v>0</v>
      </c>
      <c r="E26" s="480">
        <f>E27</f>
        <v>0</v>
      </c>
    </row>
    <row r="27" spans="1:5" s="75" customFormat="1" ht="52.5" customHeight="1">
      <c r="A27" s="433"/>
      <c r="B27" s="433" t="s">
        <v>146</v>
      </c>
      <c r="C27" s="434" t="s">
        <v>147</v>
      </c>
      <c r="D27" s="318">
        <v>0</v>
      </c>
      <c r="E27" s="319">
        <v>0</v>
      </c>
    </row>
    <row r="28" spans="1:5" s="75" customFormat="1" ht="47.25">
      <c r="A28" s="481" t="s">
        <v>478</v>
      </c>
      <c r="B28" s="481"/>
      <c r="C28" s="482" t="s">
        <v>169</v>
      </c>
      <c r="D28" s="483">
        <f>D29+D37+D41</f>
        <v>1765.8</v>
      </c>
      <c r="E28" s="484">
        <f>E29+E37+E41</f>
        <v>1712.1999999999998</v>
      </c>
    </row>
    <row r="29" spans="1:5" s="75" customFormat="1" ht="31.5">
      <c r="A29" s="441" t="s">
        <v>479</v>
      </c>
      <c r="B29" s="441"/>
      <c r="C29" s="487" t="s">
        <v>480</v>
      </c>
      <c r="D29" s="488">
        <f>D30</f>
        <v>994.8</v>
      </c>
      <c r="E29" s="489">
        <f>E30</f>
        <v>1034.6</v>
      </c>
    </row>
    <row r="30" spans="1:5" s="75" customFormat="1" ht="59.25" customHeight="1">
      <c r="A30" s="438" t="s">
        <v>481</v>
      </c>
      <c r="B30" s="438"/>
      <c r="C30" s="439" t="s">
        <v>482</v>
      </c>
      <c r="D30" s="485">
        <f>D31+D33+D35</f>
        <v>994.8</v>
      </c>
      <c r="E30" s="486">
        <f>E31+E33+E35</f>
        <v>1034.6</v>
      </c>
    </row>
    <row r="31" spans="1:5" s="75" customFormat="1" ht="36" customHeight="1">
      <c r="A31" s="433" t="s">
        <v>483</v>
      </c>
      <c r="B31" s="433"/>
      <c r="C31" s="434" t="s">
        <v>171</v>
      </c>
      <c r="D31" s="479">
        <f>D32</f>
        <v>660</v>
      </c>
      <c r="E31" s="480">
        <f>E32</f>
        <v>700</v>
      </c>
    </row>
    <row r="32" spans="1:5" s="75" customFormat="1" ht="39.75" customHeight="1">
      <c r="A32" s="433"/>
      <c r="B32" s="433" t="s">
        <v>172</v>
      </c>
      <c r="C32" s="87" t="s">
        <v>173</v>
      </c>
      <c r="D32" s="479">
        <v>660</v>
      </c>
      <c r="E32" s="480">
        <v>700</v>
      </c>
    </row>
    <row r="33" spans="1:7" s="75" customFormat="1" ht="34.5" customHeight="1">
      <c r="A33" s="433" t="s">
        <v>484</v>
      </c>
      <c r="B33" s="433"/>
      <c r="C33" s="434" t="s">
        <v>175</v>
      </c>
      <c r="D33" s="479">
        <f>D34</f>
        <v>334.8</v>
      </c>
      <c r="E33" s="480">
        <f>E34</f>
        <v>334.6</v>
      </c>
      <c r="F33" s="498"/>
      <c r="G33" s="498"/>
    </row>
    <row r="34" spans="1:5" s="75" customFormat="1" ht="34.5" customHeight="1">
      <c r="A34" s="433"/>
      <c r="B34" s="433" t="s">
        <v>172</v>
      </c>
      <c r="C34" s="87" t="s">
        <v>173</v>
      </c>
      <c r="D34" s="479">
        <v>334.8</v>
      </c>
      <c r="E34" s="480">
        <v>334.6</v>
      </c>
    </row>
    <row r="35" spans="1:5" s="75" customFormat="1" ht="15.75" hidden="1">
      <c r="A35" s="433"/>
      <c r="B35" s="433"/>
      <c r="C35" s="434"/>
      <c r="D35" s="479"/>
      <c r="E35" s="480"/>
    </row>
    <row r="36" spans="1:6" s="75" customFormat="1" ht="15.75" hidden="1">
      <c r="A36" s="433"/>
      <c r="B36" s="433"/>
      <c r="C36" s="87"/>
      <c r="D36" s="479"/>
      <c r="E36" s="480"/>
      <c r="F36" s="498"/>
    </row>
    <row r="37" spans="1:6" s="75" customFormat="1" ht="33.75" customHeight="1">
      <c r="A37" s="433" t="s">
        <v>485</v>
      </c>
      <c r="B37" s="433"/>
      <c r="C37" s="490" t="s">
        <v>486</v>
      </c>
      <c r="D37" s="479">
        <f aca="true" t="shared" si="0" ref="D37:E39">D38</f>
        <v>150</v>
      </c>
      <c r="E37" s="480">
        <f t="shared" si="0"/>
        <v>60</v>
      </c>
      <c r="F37" s="498"/>
    </row>
    <row r="38" spans="1:6" s="75" customFormat="1" ht="36" customHeight="1">
      <c r="A38" s="430" t="s">
        <v>487</v>
      </c>
      <c r="B38" s="430"/>
      <c r="C38" s="491" t="s">
        <v>488</v>
      </c>
      <c r="D38" s="477">
        <f t="shared" si="0"/>
        <v>150</v>
      </c>
      <c r="E38" s="478">
        <f t="shared" si="0"/>
        <v>60</v>
      </c>
      <c r="F38" s="498"/>
    </row>
    <row r="39" spans="1:5" s="75" customFormat="1" ht="52.5" customHeight="1">
      <c r="A39" s="433" t="s">
        <v>619</v>
      </c>
      <c r="B39" s="433"/>
      <c r="C39" s="434" t="s">
        <v>620</v>
      </c>
      <c r="D39" s="479">
        <f t="shared" si="0"/>
        <v>150</v>
      </c>
      <c r="E39" s="480">
        <f t="shared" si="0"/>
        <v>60</v>
      </c>
    </row>
    <row r="40" spans="1:5" s="75" customFormat="1" ht="36.75" customHeight="1">
      <c r="A40" s="433"/>
      <c r="B40" s="433" t="s">
        <v>172</v>
      </c>
      <c r="C40" s="87" t="s">
        <v>173</v>
      </c>
      <c r="D40" s="479">
        <v>150</v>
      </c>
      <c r="E40" s="480">
        <v>60</v>
      </c>
    </row>
    <row r="41" spans="1:5" s="75" customFormat="1" ht="36.75" customHeight="1">
      <c r="A41" s="433" t="s">
        <v>489</v>
      </c>
      <c r="B41" s="433"/>
      <c r="C41" s="490" t="s">
        <v>535</v>
      </c>
      <c r="D41" s="479">
        <f>D42+D49</f>
        <v>621</v>
      </c>
      <c r="E41" s="480">
        <f>E42+E49</f>
        <v>617.6</v>
      </c>
    </row>
    <row r="42" spans="1:5" s="75" customFormat="1" ht="47.25" customHeight="1">
      <c r="A42" s="430" t="s">
        <v>490</v>
      </c>
      <c r="B42" s="430"/>
      <c r="C42" s="491" t="s">
        <v>492</v>
      </c>
      <c r="D42" s="477">
        <f>D43+D45+D47</f>
        <v>581</v>
      </c>
      <c r="E42" s="478">
        <f>E43+E45+E47</f>
        <v>577.6</v>
      </c>
    </row>
    <row r="43" spans="1:5" s="75" customFormat="1" ht="37.5" customHeight="1">
      <c r="A43" s="433" t="s">
        <v>544</v>
      </c>
      <c r="B43" s="433"/>
      <c r="C43" s="434" t="s">
        <v>181</v>
      </c>
      <c r="D43" s="479">
        <f>D44</f>
        <v>210</v>
      </c>
      <c r="E43" s="480">
        <f>E44</f>
        <v>210</v>
      </c>
    </row>
    <row r="44" spans="1:5" s="75" customFormat="1" ht="31.5">
      <c r="A44" s="433"/>
      <c r="B44" s="433" t="s">
        <v>172</v>
      </c>
      <c r="C44" s="87" t="s">
        <v>173</v>
      </c>
      <c r="D44" s="479">
        <v>210</v>
      </c>
      <c r="E44" s="480">
        <v>210</v>
      </c>
    </row>
    <row r="45" spans="1:5" s="75" customFormat="1" ht="36" customHeight="1">
      <c r="A45" s="433" t="s">
        <v>493</v>
      </c>
      <c r="B45" s="433"/>
      <c r="C45" s="434" t="s">
        <v>183</v>
      </c>
      <c r="D45" s="479">
        <f>D46</f>
        <v>173.2</v>
      </c>
      <c r="E45" s="480">
        <f>E46</f>
        <v>252.6</v>
      </c>
    </row>
    <row r="46" spans="1:5" s="75" customFormat="1" ht="34.5" customHeight="1">
      <c r="A46" s="433"/>
      <c r="B46" s="433" t="s">
        <v>172</v>
      </c>
      <c r="C46" s="87" t="s">
        <v>173</v>
      </c>
      <c r="D46" s="479">
        <v>173.2</v>
      </c>
      <c r="E46" s="480">
        <v>252.6</v>
      </c>
    </row>
    <row r="47" spans="1:5" s="75" customFormat="1" ht="37.5" customHeight="1">
      <c r="A47" s="433" t="s">
        <v>551</v>
      </c>
      <c r="B47" s="433"/>
      <c r="C47" s="87" t="s">
        <v>553</v>
      </c>
      <c r="D47" s="479">
        <f>D48</f>
        <v>197.8</v>
      </c>
      <c r="E47" s="480">
        <f>E48</f>
        <v>115</v>
      </c>
    </row>
    <row r="48" spans="1:5" s="75" customFormat="1" ht="37.5" customHeight="1">
      <c r="A48" s="433"/>
      <c r="B48" s="433" t="s">
        <v>554</v>
      </c>
      <c r="C48" s="87" t="s">
        <v>573</v>
      </c>
      <c r="D48" s="479">
        <f>200-2.2</f>
        <v>197.8</v>
      </c>
      <c r="E48" s="480">
        <f>200-80.5-4.5</f>
        <v>115</v>
      </c>
    </row>
    <row r="49" spans="1:5" s="75" customFormat="1" ht="33.75" customHeight="1">
      <c r="A49" s="450" t="s">
        <v>491</v>
      </c>
      <c r="B49" s="450"/>
      <c r="C49" s="449" t="s">
        <v>524</v>
      </c>
      <c r="D49" s="477">
        <f>D50</f>
        <v>40</v>
      </c>
      <c r="E49" s="478">
        <f>E50</f>
        <v>40</v>
      </c>
    </row>
    <row r="50" spans="1:5" s="75" customFormat="1" ht="30" customHeight="1">
      <c r="A50" s="433" t="s">
        <v>494</v>
      </c>
      <c r="B50" s="433"/>
      <c r="C50" s="434" t="s">
        <v>191</v>
      </c>
      <c r="D50" s="479">
        <f>D51</f>
        <v>40</v>
      </c>
      <c r="E50" s="480">
        <f>E51</f>
        <v>40</v>
      </c>
    </row>
    <row r="51" spans="1:5" s="75" customFormat="1" ht="31.5">
      <c r="A51" s="448"/>
      <c r="B51" s="433" t="s">
        <v>172</v>
      </c>
      <c r="C51" s="87" t="s">
        <v>173</v>
      </c>
      <c r="D51" s="479">
        <v>40</v>
      </c>
      <c r="E51" s="480">
        <v>40</v>
      </c>
    </row>
    <row r="52" spans="1:5" s="75" customFormat="1" ht="47.25">
      <c r="A52" s="481" t="s">
        <v>495</v>
      </c>
      <c r="B52" s="481"/>
      <c r="C52" s="482" t="s">
        <v>197</v>
      </c>
      <c r="D52" s="483">
        <f>D53+D58</f>
        <v>75</v>
      </c>
      <c r="E52" s="484">
        <f>E53+E58</f>
        <v>75</v>
      </c>
    </row>
    <row r="53" spans="1:5" s="75" customFormat="1" ht="34.5" customHeight="1">
      <c r="A53" s="438" t="s">
        <v>528</v>
      </c>
      <c r="B53" s="438"/>
      <c r="C53" s="439" t="s">
        <v>496</v>
      </c>
      <c r="D53" s="485">
        <f>D54+D56</f>
        <v>75</v>
      </c>
      <c r="E53" s="486">
        <f>E54+E56</f>
        <v>75</v>
      </c>
    </row>
    <row r="54" spans="1:5" s="75" customFormat="1" ht="44.25" customHeight="1">
      <c r="A54" s="433" t="s">
        <v>531</v>
      </c>
      <c r="B54" s="433"/>
      <c r="C54" s="87" t="s">
        <v>208</v>
      </c>
      <c r="D54" s="479">
        <f>D55</f>
        <v>54.6</v>
      </c>
      <c r="E54" s="480">
        <f>E55</f>
        <v>54.6</v>
      </c>
    </row>
    <row r="55" spans="1:5" s="75" customFormat="1" ht="33.75" customHeight="1">
      <c r="A55" s="433"/>
      <c r="B55" s="433" t="s">
        <v>172</v>
      </c>
      <c r="C55" s="87" t="s">
        <v>173</v>
      </c>
      <c r="D55" s="479">
        <v>54.6</v>
      </c>
      <c r="E55" s="480">
        <v>54.6</v>
      </c>
    </row>
    <row r="56" spans="1:5" s="75" customFormat="1" ht="33.75" customHeight="1">
      <c r="A56" s="433" t="s">
        <v>556</v>
      </c>
      <c r="B56" s="433"/>
      <c r="C56" s="87" t="s">
        <v>576</v>
      </c>
      <c r="D56" s="479">
        <f>D57</f>
        <v>20.4</v>
      </c>
      <c r="E56" s="480">
        <f>E57</f>
        <v>20.4</v>
      </c>
    </row>
    <row r="57" spans="1:5" s="75" customFormat="1" ht="33.75" customHeight="1">
      <c r="A57" s="433"/>
      <c r="B57" s="433" t="s">
        <v>172</v>
      </c>
      <c r="C57" s="87" t="s">
        <v>173</v>
      </c>
      <c r="D57" s="479">
        <v>20.4</v>
      </c>
      <c r="E57" s="480">
        <v>20.4</v>
      </c>
    </row>
    <row r="58" spans="1:5" s="75" customFormat="1" ht="33.75" customHeight="1">
      <c r="A58" s="430" t="s">
        <v>532</v>
      </c>
      <c r="B58" s="430"/>
      <c r="C58" s="449" t="s">
        <v>497</v>
      </c>
      <c r="D58" s="477">
        <f>D59+D61</f>
        <v>0</v>
      </c>
      <c r="E58" s="478">
        <f>E59+E61</f>
        <v>0</v>
      </c>
    </row>
    <row r="59" spans="1:5" s="75" customFormat="1" ht="36.75" customHeight="1">
      <c r="A59" s="433" t="s">
        <v>533</v>
      </c>
      <c r="B59" s="433"/>
      <c r="C59" s="87" t="s">
        <v>543</v>
      </c>
      <c r="D59" s="479">
        <f>D60</f>
        <v>0</v>
      </c>
      <c r="E59" s="480">
        <f>E60</f>
        <v>0</v>
      </c>
    </row>
    <row r="60" spans="1:5" s="75" customFormat="1" ht="31.5">
      <c r="A60" s="433"/>
      <c r="B60" s="433" t="s">
        <v>172</v>
      </c>
      <c r="C60" s="87" t="s">
        <v>173</v>
      </c>
      <c r="D60" s="479">
        <v>0</v>
      </c>
      <c r="E60" s="480">
        <v>0</v>
      </c>
    </row>
    <row r="61" spans="1:5" s="75" customFormat="1" ht="36.75" customHeight="1">
      <c r="A61" s="433" t="s">
        <v>571</v>
      </c>
      <c r="B61" s="433"/>
      <c r="C61" s="87" t="s">
        <v>559</v>
      </c>
      <c r="D61" s="479">
        <f>D62</f>
        <v>0</v>
      </c>
      <c r="E61" s="480">
        <f>E62</f>
        <v>0</v>
      </c>
    </row>
    <row r="62" spans="1:5" s="75" customFormat="1" ht="31.5">
      <c r="A62" s="433"/>
      <c r="B62" s="433" t="s">
        <v>172</v>
      </c>
      <c r="C62" s="87" t="s">
        <v>173</v>
      </c>
      <c r="D62" s="479">
        <v>0</v>
      </c>
      <c r="E62" s="480">
        <v>0</v>
      </c>
    </row>
    <row r="63" spans="1:5" s="75" customFormat="1" ht="63">
      <c r="A63" s="481" t="s">
        <v>498</v>
      </c>
      <c r="B63" s="481"/>
      <c r="C63" s="482" t="s">
        <v>270</v>
      </c>
      <c r="D63" s="483">
        <f>D64</f>
        <v>95.5</v>
      </c>
      <c r="E63" s="484">
        <f>E64</f>
        <v>5</v>
      </c>
    </row>
    <row r="64" spans="1:5" s="75" customFormat="1" ht="50.25" customHeight="1">
      <c r="A64" s="438" t="s">
        <v>499</v>
      </c>
      <c r="B64" s="438"/>
      <c r="C64" s="439" t="s">
        <v>501</v>
      </c>
      <c r="D64" s="485">
        <f>D65+D67+D69+D71</f>
        <v>95.5</v>
      </c>
      <c r="E64" s="486">
        <f>E65+E67+E69+E71</f>
        <v>5</v>
      </c>
    </row>
    <row r="65" spans="1:5" s="75" customFormat="1" ht="45" customHeight="1">
      <c r="A65" s="433" t="s">
        <v>500</v>
      </c>
      <c r="B65" s="433"/>
      <c r="C65" s="87" t="s">
        <v>502</v>
      </c>
      <c r="D65" s="479">
        <f>D66</f>
        <v>90.5</v>
      </c>
      <c r="E65" s="480">
        <f>E66</f>
        <v>0</v>
      </c>
    </row>
    <row r="66" spans="1:5" s="75" customFormat="1" ht="31.5">
      <c r="A66" s="433"/>
      <c r="B66" s="433" t="s">
        <v>172</v>
      </c>
      <c r="C66" s="87" t="s">
        <v>173</v>
      </c>
      <c r="D66" s="479">
        <f>260-169.5</f>
        <v>90.5</v>
      </c>
      <c r="E66" s="480">
        <f>260-260</f>
        <v>0</v>
      </c>
    </row>
    <row r="67" spans="1:5" s="75" customFormat="1" ht="42.75" customHeight="1">
      <c r="A67" s="433" t="s">
        <v>503</v>
      </c>
      <c r="B67" s="433"/>
      <c r="C67" s="87" t="s">
        <v>215</v>
      </c>
      <c r="D67" s="479">
        <f>D68</f>
        <v>2.5</v>
      </c>
      <c r="E67" s="480">
        <f>E68</f>
        <v>2.5</v>
      </c>
    </row>
    <row r="68" spans="1:5" s="75" customFormat="1" ht="31.5">
      <c r="A68" s="433"/>
      <c r="B68" s="433" t="s">
        <v>172</v>
      </c>
      <c r="C68" s="87" t="s">
        <v>173</v>
      </c>
      <c r="D68" s="479">
        <v>2.5</v>
      </c>
      <c r="E68" s="480">
        <v>2.5</v>
      </c>
    </row>
    <row r="69" spans="1:5" s="75" customFormat="1" ht="43.5" customHeight="1">
      <c r="A69" s="433" t="s">
        <v>504</v>
      </c>
      <c r="B69" s="433"/>
      <c r="C69" s="87" t="s">
        <v>217</v>
      </c>
      <c r="D69" s="479">
        <f>D70</f>
        <v>2.5</v>
      </c>
      <c r="E69" s="480">
        <f>E70</f>
        <v>2.5</v>
      </c>
    </row>
    <row r="70" spans="1:5" s="75" customFormat="1" ht="30" customHeight="1">
      <c r="A70" s="433"/>
      <c r="B70" s="433" t="s">
        <v>172</v>
      </c>
      <c r="C70" s="87" t="s">
        <v>173</v>
      </c>
      <c r="D70" s="479">
        <v>2.5</v>
      </c>
      <c r="E70" s="480">
        <v>2.5</v>
      </c>
    </row>
    <row r="71" spans="1:5" s="75" customFormat="1" ht="15.75" hidden="1">
      <c r="A71" s="433"/>
      <c r="B71" s="433"/>
      <c r="C71" s="434"/>
      <c r="D71" s="479"/>
      <c r="E71" s="480"/>
    </row>
    <row r="72" spans="1:5" s="75" customFormat="1" ht="21.75" customHeight="1" hidden="1">
      <c r="A72" s="433"/>
      <c r="B72" s="433"/>
      <c r="C72" s="434"/>
      <c r="D72" s="479"/>
      <c r="E72" s="480"/>
    </row>
    <row r="73" spans="1:5" s="75" customFormat="1" ht="63">
      <c r="A73" s="481" t="s">
        <v>505</v>
      </c>
      <c r="B73" s="481"/>
      <c r="C73" s="482" t="s">
        <v>222</v>
      </c>
      <c r="D73" s="483">
        <f>D74</f>
        <v>281.4</v>
      </c>
      <c r="E73" s="484">
        <f>E74</f>
        <v>280.29999999999995</v>
      </c>
    </row>
    <row r="74" spans="1:5" s="75" customFormat="1" ht="63">
      <c r="A74" s="438" t="s">
        <v>506</v>
      </c>
      <c r="B74" s="438"/>
      <c r="C74" s="439" t="s">
        <v>507</v>
      </c>
      <c r="D74" s="485">
        <f>D83+D81+D77+D75</f>
        <v>281.4</v>
      </c>
      <c r="E74" s="486">
        <f>E75+E77+E81+E83</f>
        <v>280.29999999999995</v>
      </c>
    </row>
    <row r="75" spans="1:5" s="75" customFormat="1" ht="40.5" customHeight="1">
      <c r="A75" s="433" t="s">
        <v>508</v>
      </c>
      <c r="B75" s="433"/>
      <c r="C75" s="87" t="s">
        <v>226</v>
      </c>
      <c r="D75" s="479">
        <f>D76</f>
        <v>50</v>
      </c>
      <c r="E75" s="480">
        <f>E76</f>
        <v>48.9</v>
      </c>
    </row>
    <row r="76" spans="1:5" s="75" customFormat="1" ht="31.5">
      <c r="A76" s="433"/>
      <c r="B76" s="433" t="s">
        <v>172</v>
      </c>
      <c r="C76" s="87" t="s">
        <v>173</v>
      </c>
      <c r="D76" s="479">
        <v>50</v>
      </c>
      <c r="E76" s="480">
        <v>48.9</v>
      </c>
    </row>
    <row r="77" spans="1:5" s="75" customFormat="1" ht="45" customHeight="1">
      <c r="A77" s="433" t="s">
        <v>509</v>
      </c>
      <c r="B77" s="433"/>
      <c r="C77" s="87" t="s">
        <v>228</v>
      </c>
      <c r="D77" s="479">
        <f>D78</f>
        <v>34.2</v>
      </c>
      <c r="E77" s="480">
        <f>E78</f>
        <v>34.2</v>
      </c>
    </row>
    <row r="78" spans="1:5" s="75" customFormat="1" ht="39.75" customHeight="1">
      <c r="A78" s="433"/>
      <c r="B78" s="433" t="s">
        <v>172</v>
      </c>
      <c r="C78" s="87" t="s">
        <v>173</v>
      </c>
      <c r="D78" s="479">
        <v>34.2</v>
      </c>
      <c r="E78" s="480">
        <v>34.2</v>
      </c>
    </row>
    <row r="79" spans="1:5" s="75" customFormat="1" ht="15" customHeight="1" hidden="1">
      <c r="A79" s="433"/>
      <c r="B79" s="433"/>
      <c r="C79" s="87"/>
      <c r="D79" s="479"/>
      <c r="E79" s="480"/>
    </row>
    <row r="80" spans="1:5" s="75" customFormat="1" ht="15" customHeight="1" hidden="1">
      <c r="A80" s="433"/>
      <c r="B80" s="433"/>
      <c r="C80" s="87"/>
      <c r="D80" s="479"/>
      <c r="E80" s="480"/>
    </row>
    <row r="81" spans="1:5" s="75" customFormat="1" ht="42" customHeight="1">
      <c r="A81" s="433" t="s">
        <v>510</v>
      </c>
      <c r="B81" s="433"/>
      <c r="C81" s="434" t="s">
        <v>455</v>
      </c>
      <c r="D81" s="479">
        <f>D82</f>
        <v>25</v>
      </c>
      <c r="E81" s="480">
        <f>E82</f>
        <v>25</v>
      </c>
    </row>
    <row r="82" spans="1:5" s="75" customFormat="1" ht="36.75" customHeight="1">
      <c r="A82" s="433"/>
      <c r="B82" s="433" t="s">
        <v>285</v>
      </c>
      <c r="C82" s="87" t="s">
        <v>173</v>
      </c>
      <c r="D82" s="479">
        <v>25</v>
      </c>
      <c r="E82" s="480">
        <v>25</v>
      </c>
    </row>
    <row r="83" spans="1:5" s="75" customFormat="1" ht="47.25" customHeight="1">
      <c r="A83" s="433" t="s">
        <v>537</v>
      </c>
      <c r="B83" s="433"/>
      <c r="C83" s="87" t="s">
        <v>536</v>
      </c>
      <c r="D83" s="479">
        <f>D84</f>
        <v>172.2</v>
      </c>
      <c r="E83" s="480">
        <f>E84</f>
        <v>172.2</v>
      </c>
    </row>
    <row r="84" spans="1:5" s="75" customFormat="1" ht="46.5" customHeight="1">
      <c r="A84" s="433" t="s">
        <v>549</v>
      </c>
      <c r="B84" s="433"/>
      <c r="C84" s="434" t="s">
        <v>235</v>
      </c>
      <c r="D84" s="479">
        <f>D85</f>
        <v>172.2</v>
      </c>
      <c r="E84" s="480">
        <f>E85</f>
        <v>172.2</v>
      </c>
    </row>
    <row r="85" spans="1:5" s="75" customFormat="1" ht="30" customHeight="1">
      <c r="A85" s="433"/>
      <c r="B85" s="433" t="s">
        <v>236</v>
      </c>
      <c r="C85" s="434" t="s">
        <v>237</v>
      </c>
      <c r="D85" s="479">
        <v>172.2</v>
      </c>
      <c r="E85" s="480">
        <v>172.2</v>
      </c>
    </row>
    <row r="86" spans="1:5" s="75" customFormat="1" ht="57" customHeight="1">
      <c r="A86" s="481" t="s">
        <v>511</v>
      </c>
      <c r="B86" s="481"/>
      <c r="C86" s="482" t="s">
        <v>239</v>
      </c>
      <c r="D86" s="483">
        <f>D90+D98</f>
        <v>109.3</v>
      </c>
      <c r="E86" s="484">
        <f>E90+E98</f>
        <v>10</v>
      </c>
    </row>
    <row r="87" spans="1:5" s="75" customFormat="1" ht="15.75" hidden="1">
      <c r="A87" s="438"/>
      <c r="B87" s="438"/>
      <c r="C87" s="439"/>
      <c r="D87" s="485"/>
      <c r="E87" s="486"/>
    </row>
    <row r="88" spans="1:5" s="75" customFormat="1" ht="15.75" hidden="1">
      <c r="A88" s="433"/>
      <c r="B88" s="433"/>
      <c r="C88" s="434"/>
      <c r="D88" s="479"/>
      <c r="E88" s="480"/>
    </row>
    <row r="89" spans="1:5" s="75" customFormat="1" ht="15.75" hidden="1">
      <c r="A89" s="433"/>
      <c r="B89" s="433"/>
      <c r="C89" s="434"/>
      <c r="D89" s="479"/>
      <c r="E89" s="480"/>
    </row>
    <row r="90" spans="1:5" s="75" customFormat="1" ht="69.75" customHeight="1">
      <c r="A90" s="430" t="s">
        <v>512</v>
      </c>
      <c r="B90" s="430"/>
      <c r="C90" s="469" t="s">
        <v>527</v>
      </c>
      <c r="D90" s="477">
        <f>D91</f>
        <v>10</v>
      </c>
      <c r="E90" s="478">
        <f>E91</f>
        <v>10</v>
      </c>
    </row>
    <row r="91" spans="1:5" s="75" customFormat="1" ht="32.25" customHeight="1">
      <c r="A91" s="433" t="s">
        <v>513</v>
      </c>
      <c r="B91" s="433"/>
      <c r="C91" s="434" t="s">
        <v>243</v>
      </c>
      <c r="D91" s="479">
        <f>D92</f>
        <v>10</v>
      </c>
      <c r="E91" s="480">
        <f>E92</f>
        <v>10</v>
      </c>
    </row>
    <row r="92" spans="1:5" s="75" customFormat="1" ht="33.75" customHeight="1">
      <c r="A92" s="433"/>
      <c r="B92" s="433">
        <v>800</v>
      </c>
      <c r="C92" s="434" t="s">
        <v>209</v>
      </c>
      <c r="D92" s="479">
        <v>10</v>
      </c>
      <c r="E92" s="480">
        <v>10</v>
      </c>
    </row>
    <row r="93" spans="1:5" s="75" customFormat="1" ht="38.25" customHeight="1" hidden="1">
      <c r="A93" s="430" t="s">
        <v>514</v>
      </c>
      <c r="B93" s="430"/>
      <c r="C93" s="431" t="s">
        <v>525</v>
      </c>
      <c r="D93" s="477">
        <f>D94+D96</f>
        <v>0</v>
      </c>
      <c r="E93" s="478">
        <f>E94+E96</f>
        <v>0</v>
      </c>
    </row>
    <row r="94" spans="1:5" s="75" customFormat="1" ht="63" hidden="1">
      <c r="A94" s="433" t="s">
        <v>545</v>
      </c>
      <c r="B94" s="433"/>
      <c r="C94" s="434" t="s">
        <v>244</v>
      </c>
      <c r="D94" s="479">
        <f>D95</f>
        <v>0</v>
      </c>
      <c r="E94" s="480">
        <f>E95</f>
        <v>0</v>
      </c>
    </row>
    <row r="95" spans="1:5" s="75" customFormat="1" ht="15.75" hidden="1">
      <c r="A95" s="433"/>
      <c r="B95" s="433" t="s">
        <v>219</v>
      </c>
      <c r="C95" s="434" t="s">
        <v>220</v>
      </c>
      <c r="D95" s="479">
        <v>0</v>
      </c>
      <c r="E95" s="480">
        <v>0</v>
      </c>
    </row>
    <row r="96" spans="1:5" s="75" customFormat="1" ht="63" hidden="1">
      <c r="A96" s="316" t="s">
        <v>546</v>
      </c>
      <c r="B96" s="433"/>
      <c r="C96" s="434" t="s">
        <v>245</v>
      </c>
      <c r="D96" s="479">
        <f>D97</f>
        <v>0</v>
      </c>
      <c r="E96" s="480">
        <f>E97</f>
        <v>0</v>
      </c>
    </row>
    <row r="97" spans="1:5" s="75" customFormat="1" ht="15.75" hidden="1">
      <c r="A97" s="433"/>
      <c r="B97" s="433" t="s">
        <v>219</v>
      </c>
      <c r="C97" s="434" t="s">
        <v>220</v>
      </c>
      <c r="D97" s="479">
        <v>0</v>
      </c>
      <c r="E97" s="480">
        <v>0</v>
      </c>
    </row>
    <row r="98" spans="1:5" s="75" customFormat="1" ht="47.25" customHeight="1">
      <c r="A98" s="430" t="s">
        <v>577</v>
      </c>
      <c r="B98" s="430"/>
      <c r="C98" s="431" t="s">
        <v>578</v>
      </c>
      <c r="D98" s="479">
        <f>D101</f>
        <v>99.3</v>
      </c>
      <c r="E98" s="480">
        <f>E101</f>
        <v>0</v>
      </c>
    </row>
    <row r="99" spans="1:5" s="75" customFormat="1" ht="73.5" customHeight="1">
      <c r="A99" s="433" t="s">
        <v>545</v>
      </c>
      <c r="B99" s="433"/>
      <c r="C99" s="434" t="s">
        <v>580</v>
      </c>
      <c r="D99" s="479">
        <f>D100</f>
        <v>0</v>
      </c>
      <c r="E99" s="480">
        <f>E100</f>
        <v>0</v>
      </c>
    </row>
    <row r="100" spans="1:5" s="75" customFormat="1" ht="35.25" customHeight="1">
      <c r="A100" s="433"/>
      <c r="B100" s="433" t="s">
        <v>219</v>
      </c>
      <c r="C100" s="434" t="s">
        <v>220</v>
      </c>
      <c r="D100" s="479">
        <v>0</v>
      </c>
      <c r="E100" s="480">
        <v>0</v>
      </c>
    </row>
    <row r="101" spans="1:5" s="75" customFormat="1" ht="74.25" customHeight="1">
      <c r="A101" s="433" t="s">
        <v>546</v>
      </c>
      <c r="B101" s="433"/>
      <c r="C101" s="434" t="s">
        <v>579</v>
      </c>
      <c r="D101" s="479">
        <f>D102</f>
        <v>99.3</v>
      </c>
      <c r="E101" s="480">
        <f>E102</f>
        <v>0</v>
      </c>
    </row>
    <row r="102" spans="1:5" s="75" customFormat="1" ht="36.75" customHeight="1">
      <c r="A102" s="433"/>
      <c r="B102" s="433" t="s">
        <v>219</v>
      </c>
      <c r="C102" s="434" t="s">
        <v>220</v>
      </c>
      <c r="D102" s="479">
        <v>99.3</v>
      </c>
      <c r="E102" s="480">
        <v>0</v>
      </c>
    </row>
    <row r="103" spans="1:5" s="75" customFormat="1" ht="37.5" customHeight="1">
      <c r="A103" s="481" t="s">
        <v>517</v>
      </c>
      <c r="B103" s="481"/>
      <c r="C103" s="482" t="s">
        <v>247</v>
      </c>
      <c r="D103" s="483">
        <f>D104+D112</f>
        <v>3319.3</v>
      </c>
      <c r="E103" s="484">
        <f>E104+E112</f>
        <v>3421.8999999999996</v>
      </c>
    </row>
    <row r="104" spans="1:5" s="75" customFormat="1" ht="33.75" customHeight="1">
      <c r="A104" s="448" t="s">
        <v>518</v>
      </c>
      <c r="B104" s="448"/>
      <c r="C104" s="464" t="s">
        <v>249</v>
      </c>
      <c r="D104" s="492">
        <f>D105+D108</f>
        <v>3230.3</v>
      </c>
      <c r="E104" s="493">
        <f>E105+E108</f>
        <v>3330.7</v>
      </c>
    </row>
    <row r="105" spans="1:5" s="75" customFormat="1" ht="29.25" customHeight="1">
      <c r="A105" s="433" t="s">
        <v>519</v>
      </c>
      <c r="B105" s="433"/>
      <c r="C105" s="434" t="s">
        <v>251</v>
      </c>
      <c r="D105" s="479">
        <f>D106+D107</f>
        <v>778.2</v>
      </c>
      <c r="E105" s="480">
        <f>E106+E107</f>
        <v>778.2</v>
      </c>
    </row>
    <row r="106" spans="1:5" s="75" customFormat="1" ht="87.75" customHeight="1">
      <c r="A106" s="433"/>
      <c r="B106" s="433">
        <v>100</v>
      </c>
      <c r="C106" s="434" t="s">
        <v>252</v>
      </c>
      <c r="D106" s="479">
        <v>778.2</v>
      </c>
      <c r="E106" s="480">
        <v>778.2</v>
      </c>
    </row>
    <row r="107" spans="1:5" s="75" customFormat="1" ht="25.5" customHeight="1">
      <c r="A107" s="433"/>
      <c r="B107" s="433">
        <v>800</v>
      </c>
      <c r="C107" s="434" t="s">
        <v>209</v>
      </c>
      <c r="D107" s="494">
        <v>0</v>
      </c>
      <c r="E107" s="495">
        <v>0</v>
      </c>
    </row>
    <row r="108" spans="1:5" s="75" customFormat="1" ht="31.5">
      <c r="A108" s="316" t="s">
        <v>520</v>
      </c>
      <c r="B108" s="433"/>
      <c r="C108" s="434" t="s">
        <v>256</v>
      </c>
      <c r="D108" s="479">
        <f>D109+D110+D111</f>
        <v>2452.1</v>
      </c>
      <c r="E108" s="480">
        <f>E109+E110+E111</f>
        <v>2552.5</v>
      </c>
    </row>
    <row r="109" spans="1:5" s="75" customFormat="1" ht="82.5" customHeight="1">
      <c r="A109" s="433"/>
      <c r="B109" s="433">
        <v>100</v>
      </c>
      <c r="C109" s="434" t="s">
        <v>252</v>
      </c>
      <c r="D109" s="479">
        <v>1607.7</v>
      </c>
      <c r="E109" s="480">
        <v>1607.7</v>
      </c>
    </row>
    <row r="110" spans="1:5" s="75" customFormat="1" ht="37.5" customHeight="1">
      <c r="A110" s="433"/>
      <c r="B110" s="433">
        <v>200</v>
      </c>
      <c r="C110" s="434" t="s">
        <v>173</v>
      </c>
      <c r="D110" s="479">
        <v>807.4</v>
      </c>
      <c r="E110" s="480">
        <v>905.8</v>
      </c>
    </row>
    <row r="111" spans="1:5" s="75" customFormat="1" ht="25.5" customHeight="1">
      <c r="A111" s="433"/>
      <c r="B111" s="433">
        <v>800</v>
      </c>
      <c r="C111" s="434" t="s">
        <v>209</v>
      </c>
      <c r="D111" s="479">
        <v>37</v>
      </c>
      <c r="E111" s="480">
        <v>39</v>
      </c>
    </row>
    <row r="112" spans="1:5" s="75" customFormat="1" ht="59.25" customHeight="1">
      <c r="A112" s="448" t="s">
        <v>521</v>
      </c>
      <c r="B112" s="448"/>
      <c r="C112" s="464" t="s">
        <v>258</v>
      </c>
      <c r="D112" s="492">
        <f>D113+D117</f>
        <v>89</v>
      </c>
      <c r="E112" s="493">
        <f>E113+E117</f>
        <v>91.19999999999999</v>
      </c>
    </row>
    <row r="113" spans="1:5" s="75" customFormat="1" ht="33" customHeight="1">
      <c r="A113" s="316" t="s">
        <v>594</v>
      </c>
      <c r="B113" s="433"/>
      <c r="C113" s="434" t="s">
        <v>260</v>
      </c>
      <c r="D113" s="479">
        <v>0.6</v>
      </c>
      <c r="E113" s="480">
        <v>0.6</v>
      </c>
    </row>
    <row r="114" spans="1:5" s="75" customFormat="1" ht="31.5" hidden="1">
      <c r="A114" s="433" t="s">
        <v>522</v>
      </c>
      <c r="B114" s="433"/>
      <c r="C114" s="434" t="s">
        <v>262</v>
      </c>
      <c r="D114" s="494">
        <f>D115+D116</f>
        <v>0</v>
      </c>
      <c r="E114" s="495">
        <f>E115+E116</f>
        <v>0</v>
      </c>
    </row>
    <row r="115" spans="1:5" s="75" customFormat="1" ht="78.75" hidden="1">
      <c r="A115" s="433"/>
      <c r="B115" s="433" t="s">
        <v>263</v>
      </c>
      <c r="C115" s="434" t="s">
        <v>252</v>
      </c>
      <c r="D115" s="479">
        <v>0</v>
      </c>
      <c r="E115" s="480">
        <v>0</v>
      </c>
    </row>
    <row r="116" spans="1:5" s="75" customFormat="1" ht="31.5" hidden="1">
      <c r="A116" s="433"/>
      <c r="B116" s="433" t="s">
        <v>172</v>
      </c>
      <c r="C116" s="434" t="s">
        <v>173</v>
      </c>
      <c r="D116" s="479">
        <v>0</v>
      </c>
      <c r="E116" s="480">
        <v>0</v>
      </c>
    </row>
    <row r="117" spans="1:5" s="75" customFormat="1" ht="39.75" customHeight="1">
      <c r="A117" s="433" t="s">
        <v>522</v>
      </c>
      <c r="B117" s="433"/>
      <c r="C117" s="434" t="s">
        <v>262</v>
      </c>
      <c r="D117" s="479">
        <f>D118+D119</f>
        <v>88.4</v>
      </c>
      <c r="E117" s="480">
        <f>E118+E119</f>
        <v>90.6</v>
      </c>
    </row>
    <row r="118" spans="1:5" s="75" customFormat="1" ht="79.5" customHeight="1">
      <c r="A118" s="433"/>
      <c r="B118" s="433" t="s">
        <v>263</v>
      </c>
      <c r="C118" s="434" t="s">
        <v>252</v>
      </c>
      <c r="D118" s="479">
        <v>88.4</v>
      </c>
      <c r="E118" s="480">
        <v>90.6</v>
      </c>
    </row>
    <row r="119" spans="1:5" s="75" customFormat="1" ht="41.25" customHeight="1">
      <c r="A119" s="433"/>
      <c r="B119" s="433" t="s">
        <v>172</v>
      </c>
      <c r="C119" s="434" t="s">
        <v>173</v>
      </c>
      <c r="D119" s="479">
        <v>0</v>
      </c>
      <c r="E119" s="480">
        <v>0</v>
      </c>
    </row>
    <row r="120" spans="1:5" s="75" customFormat="1" ht="15.75" hidden="1">
      <c r="A120" s="463"/>
      <c r="B120" s="433"/>
      <c r="C120" s="434"/>
      <c r="D120" s="494"/>
      <c r="E120" s="495"/>
    </row>
    <row r="121" spans="1:5" s="75" customFormat="1" ht="22.5" customHeight="1">
      <c r="A121" s="448"/>
      <c r="B121" s="448"/>
      <c r="C121" s="464" t="s">
        <v>267</v>
      </c>
      <c r="D121" s="496">
        <f>D11+D28+D52+D63+D73+D86+D103</f>
        <v>6697.300000000001</v>
      </c>
      <c r="E121" s="497">
        <f>E11+E28+E52+E63+E73+E86+E103</f>
        <v>6555.4</v>
      </c>
    </row>
    <row r="122" spans="1:5" s="75" customFormat="1" ht="1.5" customHeight="1">
      <c r="A122" s="74"/>
      <c r="B122" s="74"/>
      <c r="C122" s="419"/>
      <c r="D122" s="74"/>
      <c r="E122" s="74"/>
    </row>
    <row r="123" spans="1:4" s="75" customFormat="1" ht="30" customHeight="1">
      <c r="A123" s="74"/>
      <c r="B123" s="74"/>
      <c r="C123" s="419"/>
      <c r="D123" s="74"/>
    </row>
    <row r="124" ht="15">
      <c r="E124"/>
    </row>
    <row r="125" ht="15">
      <c r="E125"/>
    </row>
    <row r="126" ht="30" customHeight="1">
      <c r="E126"/>
    </row>
    <row r="127" ht="15">
      <c r="E127"/>
    </row>
    <row r="128" spans="4:5" ht="15">
      <c r="D128" s="62"/>
      <c r="E128"/>
    </row>
    <row r="129" ht="15">
      <c r="E129"/>
    </row>
    <row r="130" ht="15">
      <c r="E130"/>
    </row>
    <row r="131" ht="15">
      <c r="E131"/>
    </row>
    <row r="132" ht="15">
      <c r="E132"/>
    </row>
    <row r="133" ht="15">
      <c r="E133"/>
    </row>
    <row r="134" ht="15">
      <c r="E134"/>
    </row>
    <row r="135" ht="15">
      <c r="E135"/>
    </row>
    <row r="136" ht="15">
      <c r="E136"/>
    </row>
    <row r="137" ht="15">
      <c r="E137"/>
    </row>
    <row r="138" ht="45" customHeight="1">
      <c r="E138"/>
    </row>
    <row r="139" ht="15">
      <c r="E139"/>
    </row>
    <row r="140" ht="15">
      <c r="E140"/>
    </row>
    <row r="141" ht="15">
      <c r="E141"/>
    </row>
    <row r="142" ht="15">
      <c r="E142"/>
    </row>
    <row r="143" ht="15">
      <c r="E143"/>
    </row>
    <row r="144" ht="15">
      <c r="E144"/>
    </row>
    <row r="145" ht="15">
      <c r="E145"/>
    </row>
    <row r="146" ht="15">
      <c r="E146"/>
    </row>
    <row r="147" spans="3:7" s="14" customFormat="1" ht="30" customHeight="1">
      <c r="C147" s="43"/>
      <c r="E147"/>
      <c r="F147"/>
      <c r="G147"/>
    </row>
    <row r="148" ht="15">
      <c r="E148"/>
    </row>
    <row r="149" ht="15">
      <c r="E149"/>
    </row>
    <row r="150" ht="15">
      <c r="E150"/>
    </row>
    <row r="151" ht="15">
      <c r="E151"/>
    </row>
    <row r="152" spans="3:7" s="14" customFormat="1" ht="30" customHeight="1">
      <c r="C152" s="43"/>
      <c r="E152"/>
      <c r="F152"/>
      <c r="G152"/>
    </row>
    <row r="153" ht="15">
      <c r="E153"/>
    </row>
    <row r="154" ht="15">
      <c r="E154"/>
    </row>
    <row r="155" ht="15">
      <c r="E155"/>
    </row>
    <row r="156" ht="15">
      <c r="E156"/>
    </row>
    <row r="157" spans="3:7" s="14" customFormat="1" ht="30" customHeight="1">
      <c r="C157" s="43"/>
      <c r="E157"/>
      <c r="F157"/>
      <c r="G157"/>
    </row>
    <row r="158" ht="15">
      <c r="E158"/>
    </row>
    <row r="159" ht="15">
      <c r="E159"/>
    </row>
    <row r="160" spans="3:7" s="14" customFormat="1" ht="30" customHeight="1">
      <c r="C160" s="43"/>
      <c r="E160"/>
      <c r="F160"/>
      <c r="G160"/>
    </row>
    <row r="161" ht="15">
      <c r="E161"/>
    </row>
    <row r="162" ht="15">
      <c r="E162"/>
    </row>
    <row r="163" ht="15">
      <c r="E163"/>
    </row>
    <row r="164" spans="3:7" s="14" customFormat="1" ht="30" customHeight="1">
      <c r="C164" s="43"/>
      <c r="E164"/>
      <c r="F164"/>
      <c r="G164"/>
    </row>
    <row r="165" ht="15">
      <c r="E165"/>
    </row>
    <row r="166" ht="15">
      <c r="E166"/>
    </row>
    <row r="167" ht="15">
      <c r="E167"/>
    </row>
    <row r="168" spans="3:7" s="14" customFormat="1" ht="30" customHeight="1">
      <c r="C168" s="43"/>
      <c r="E168"/>
      <c r="F168"/>
      <c r="G168"/>
    </row>
    <row r="169" ht="15">
      <c r="E169"/>
    </row>
    <row r="170" ht="15">
      <c r="E170"/>
    </row>
    <row r="171" ht="15">
      <c r="E171"/>
    </row>
    <row r="172" ht="30" customHeight="1">
      <c r="E172"/>
    </row>
    <row r="173" ht="15">
      <c r="E173"/>
    </row>
    <row r="174" ht="15">
      <c r="E174"/>
    </row>
    <row r="175" ht="15">
      <c r="E175"/>
    </row>
    <row r="176" ht="15">
      <c r="E176"/>
    </row>
    <row r="177" ht="30" customHeight="1">
      <c r="E177"/>
    </row>
    <row r="178" ht="15">
      <c r="E178"/>
    </row>
    <row r="179" ht="15">
      <c r="E179"/>
    </row>
    <row r="180" ht="30" customHeight="1">
      <c r="E180"/>
    </row>
    <row r="181" ht="15">
      <c r="E181"/>
    </row>
    <row r="182" ht="15">
      <c r="E182"/>
    </row>
    <row r="183" ht="30" customHeight="1">
      <c r="E183"/>
    </row>
    <row r="184" ht="15">
      <c r="E184"/>
    </row>
    <row r="185" spans="1:4" s="42" customFormat="1" ht="15">
      <c r="A185" s="14"/>
      <c r="B185" s="14"/>
      <c r="C185" s="43"/>
      <c r="D185" s="14"/>
    </row>
    <row r="186" ht="15">
      <c r="E186"/>
    </row>
    <row r="187" ht="15">
      <c r="E187"/>
    </row>
    <row r="188" ht="15">
      <c r="E188"/>
    </row>
    <row r="189" ht="15">
      <c r="E189"/>
    </row>
    <row r="190" ht="15">
      <c r="E190"/>
    </row>
    <row r="191" ht="15">
      <c r="E191"/>
    </row>
    <row r="192" ht="15">
      <c r="E192"/>
    </row>
    <row r="193" ht="15">
      <c r="E193"/>
    </row>
    <row r="194" ht="15">
      <c r="E194"/>
    </row>
    <row r="195" ht="15">
      <c r="E195"/>
    </row>
    <row r="196" ht="15">
      <c r="E196"/>
    </row>
    <row r="197" ht="15">
      <c r="E197"/>
    </row>
    <row r="198" ht="15">
      <c r="E198"/>
    </row>
    <row r="199" ht="15">
      <c r="E199"/>
    </row>
    <row r="200" ht="15">
      <c r="E200"/>
    </row>
    <row r="201" ht="15">
      <c r="E201"/>
    </row>
    <row r="202" ht="15">
      <c r="E202"/>
    </row>
    <row r="203" ht="15">
      <c r="E203"/>
    </row>
    <row r="204" ht="15">
      <c r="E204"/>
    </row>
    <row r="205" ht="15">
      <c r="E205"/>
    </row>
    <row r="206" ht="15">
      <c r="E206"/>
    </row>
    <row r="207" spans="1:4" s="42" customFormat="1" ht="15">
      <c r="A207" s="14"/>
      <c r="B207" s="14"/>
      <c r="C207" s="43"/>
      <c r="D207" s="14"/>
    </row>
    <row r="208" spans="1:4" s="42" customFormat="1" ht="15">
      <c r="A208" s="14"/>
      <c r="B208" s="14"/>
      <c r="C208" s="43"/>
      <c r="D208" s="14"/>
    </row>
    <row r="209" ht="15">
      <c r="E209"/>
    </row>
    <row r="210" ht="15">
      <c r="E210"/>
    </row>
    <row r="211" ht="15">
      <c r="E211"/>
    </row>
    <row r="212" spans="1:4" s="42" customFormat="1" ht="15">
      <c r="A212" s="14"/>
      <c r="B212" s="14"/>
      <c r="C212" s="43"/>
      <c r="D212" s="14"/>
    </row>
    <row r="213" ht="15">
      <c r="E213"/>
    </row>
    <row r="214" ht="15">
      <c r="E214"/>
    </row>
    <row r="215" ht="15">
      <c r="E215"/>
    </row>
    <row r="216" ht="15">
      <c r="E216"/>
    </row>
    <row r="217" ht="15">
      <c r="E217"/>
    </row>
    <row r="218" ht="15">
      <c r="E218"/>
    </row>
    <row r="219" ht="15">
      <c r="E219"/>
    </row>
    <row r="220" ht="15">
      <c r="E220"/>
    </row>
    <row r="221" spans="1:4" s="42" customFormat="1" ht="15">
      <c r="A221" s="14"/>
      <c r="B221" s="14"/>
      <c r="C221" s="43"/>
      <c r="D221" s="14"/>
    </row>
    <row r="222" ht="15">
      <c r="E222"/>
    </row>
    <row r="223" ht="15">
      <c r="E223"/>
    </row>
    <row r="224" ht="15">
      <c r="E224"/>
    </row>
    <row r="225" ht="15">
      <c r="E225"/>
    </row>
    <row r="226" ht="15">
      <c r="E226"/>
    </row>
    <row r="227" ht="15">
      <c r="E227"/>
    </row>
    <row r="228" ht="15">
      <c r="E228"/>
    </row>
    <row r="229" ht="15">
      <c r="E229"/>
    </row>
    <row r="230" ht="15">
      <c r="E230"/>
    </row>
    <row r="231" ht="15">
      <c r="E231"/>
    </row>
    <row r="232" ht="15">
      <c r="E232"/>
    </row>
    <row r="233" ht="15">
      <c r="E233"/>
    </row>
    <row r="234" ht="15">
      <c r="E234"/>
    </row>
    <row r="235" ht="15">
      <c r="E235"/>
    </row>
    <row r="236" ht="15">
      <c r="E236"/>
    </row>
    <row r="237" ht="15">
      <c r="E237"/>
    </row>
    <row r="238" ht="15">
      <c r="E238"/>
    </row>
    <row r="239" ht="15">
      <c r="E239"/>
    </row>
    <row r="240" ht="15">
      <c r="E240"/>
    </row>
    <row r="241" ht="15">
      <c r="E241"/>
    </row>
    <row r="242" ht="15">
      <c r="E242"/>
    </row>
    <row r="243" ht="15">
      <c r="E243"/>
    </row>
    <row r="244" ht="15">
      <c r="E244"/>
    </row>
    <row r="245" ht="15">
      <c r="E245"/>
    </row>
    <row r="246" ht="15">
      <c r="E246"/>
    </row>
    <row r="247" ht="15">
      <c r="E247"/>
    </row>
    <row r="248" ht="15">
      <c r="E248"/>
    </row>
    <row r="249" ht="15">
      <c r="E249"/>
    </row>
    <row r="250" ht="15">
      <c r="E250"/>
    </row>
    <row r="251" ht="15">
      <c r="E251"/>
    </row>
    <row r="252" ht="15">
      <c r="E252"/>
    </row>
    <row r="253" ht="15">
      <c r="E253"/>
    </row>
    <row r="254" ht="15">
      <c r="E254"/>
    </row>
    <row r="255" ht="15">
      <c r="E255"/>
    </row>
    <row r="256" ht="15">
      <c r="E256"/>
    </row>
    <row r="257" ht="15">
      <c r="E257"/>
    </row>
    <row r="258" ht="15">
      <c r="E258"/>
    </row>
    <row r="259" ht="15">
      <c r="E259"/>
    </row>
    <row r="260" ht="15">
      <c r="E260"/>
    </row>
    <row r="261" ht="15">
      <c r="E261"/>
    </row>
    <row r="262" ht="15">
      <c r="E262"/>
    </row>
    <row r="263" ht="15">
      <c r="E263"/>
    </row>
    <row r="264" ht="15">
      <c r="E264"/>
    </row>
    <row r="265" ht="15">
      <c r="E265"/>
    </row>
    <row r="266" ht="15">
      <c r="E266"/>
    </row>
    <row r="267" ht="15">
      <c r="E267"/>
    </row>
    <row r="268" ht="15">
      <c r="E268"/>
    </row>
    <row r="269" ht="15">
      <c r="E269"/>
    </row>
    <row r="270" ht="15">
      <c r="E270"/>
    </row>
    <row r="271" ht="15">
      <c r="E271"/>
    </row>
    <row r="272" ht="15">
      <c r="E272"/>
    </row>
    <row r="273" ht="15">
      <c r="E273"/>
    </row>
    <row r="274" ht="15">
      <c r="E274"/>
    </row>
    <row r="275" ht="15">
      <c r="E275"/>
    </row>
    <row r="276" ht="15">
      <c r="E276"/>
    </row>
    <row r="277" ht="15">
      <c r="E277"/>
    </row>
    <row r="278" ht="15">
      <c r="E278"/>
    </row>
    <row r="279" ht="15">
      <c r="E279"/>
    </row>
    <row r="280" ht="15">
      <c r="E280"/>
    </row>
    <row r="281" ht="15">
      <c r="E281"/>
    </row>
    <row r="282" ht="15">
      <c r="E282"/>
    </row>
    <row r="283" ht="15">
      <c r="E283"/>
    </row>
    <row r="284" ht="15">
      <c r="E284"/>
    </row>
    <row r="285" ht="15">
      <c r="E285"/>
    </row>
    <row r="286" ht="15">
      <c r="E286"/>
    </row>
    <row r="287" ht="15">
      <c r="E287"/>
    </row>
    <row r="288" ht="15">
      <c r="E288"/>
    </row>
    <row r="289" ht="15">
      <c r="E289"/>
    </row>
    <row r="290" ht="15">
      <c r="E290"/>
    </row>
    <row r="291" ht="15">
      <c r="E291"/>
    </row>
    <row r="292" ht="15">
      <c r="E292"/>
    </row>
    <row r="293" ht="15">
      <c r="E293"/>
    </row>
    <row r="294" ht="15">
      <c r="E294"/>
    </row>
    <row r="295" ht="15">
      <c r="E295"/>
    </row>
    <row r="296" ht="15">
      <c r="E296"/>
    </row>
    <row r="297" ht="15">
      <c r="E297"/>
    </row>
    <row r="298" ht="15">
      <c r="E298"/>
    </row>
    <row r="299" ht="15">
      <c r="E299"/>
    </row>
    <row r="300" ht="15">
      <c r="E300"/>
    </row>
    <row r="301" ht="15">
      <c r="E301"/>
    </row>
    <row r="302" ht="15">
      <c r="E302"/>
    </row>
    <row r="303" ht="15">
      <c r="E303"/>
    </row>
    <row r="304" ht="15">
      <c r="E304"/>
    </row>
    <row r="305" ht="15">
      <c r="E305"/>
    </row>
    <row r="306" ht="15">
      <c r="E306"/>
    </row>
  </sheetData>
  <sheetProtection selectLockedCells="1" selectUnlockedCells="1"/>
  <mergeCells count="2">
    <mergeCell ref="A7:D7"/>
    <mergeCell ref="C4:D4"/>
  </mergeCells>
  <printOptions/>
  <pageMargins left="0" right="0" top="0" bottom="0" header="0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OlgaNLize</cp:lastModifiedBy>
  <cp:lastPrinted>2018-12-26T13:12:32Z</cp:lastPrinted>
  <dcterms:created xsi:type="dcterms:W3CDTF">2015-03-03T08:02:55Z</dcterms:created>
  <dcterms:modified xsi:type="dcterms:W3CDTF">2018-12-28T06:06:47Z</dcterms:modified>
  <cp:category/>
  <cp:version/>
  <cp:contentType/>
  <cp:contentStatus/>
</cp:coreProperties>
</file>