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2" firstSheet="13" activeTab="24"/>
  </bookViews>
  <sheets>
    <sheet name="Норматив распределения прил-е 1" sheetId="1" r:id="rId1"/>
    <sheet name="прил-е 2" sheetId="2" r:id="rId2"/>
    <sheet name="прил-е 3" sheetId="3" r:id="rId3"/>
    <sheet name="прил-е 4" sheetId="4" r:id="rId4"/>
    <sheet name="доходы 2016" sheetId="5" r:id="rId5"/>
    <sheet name="расходы 2015" sheetId="6" state="hidden" r:id="rId6"/>
    <sheet name="доходы 2017-2018" sheetId="7" r:id="rId7"/>
    <sheet name="расходы 2016" sheetId="8" r:id="rId8"/>
    <sheet name="расходы 2017-2018" sheetId="9" r:id="rId9"/>
    <sheet name="Ведомственная на 2016" sheetId="10" r:id="rId10"/>
    <sheet name="Ведомственная на 2017-2018" sheetId="11" r:id="rId11"/>
    <sheet name="Распределение дор.фонда 11" sheetId="12" r:id="rId12"/>
    <sheet name="Распред.дор.фонда 2016-2017 12" sheetId="13" r:id="rId13"/>
    <sheet name="прил-е 13" sheetId="14" r:id="rId14"/>
    <sheet name="прил-е 14" sheetId="15" r:id="rId15"/>
    <sheet name="прил-е 15" sheetId="16" r:id="rId16"/>
    <sheet name="прил-е 16" sheetId="17" r:id="rId17"/>
    <sheet name="прил-е 17" sheetId="18" r:id="rId18"/>
    <sheet name="прил-е 18" sheetId="19" r:id="rId19"/>
    <sheet name="прил-е 19" sheetId="20" r:id="rId20"/>
    <sheet name="прил-е 20" sheetId="21" r:id="rId21"/>
    <sheet name="прил-е 21" sheetId="22" r:id="rId22"/>
    <sheet name="прил-е 22" sheetId="23" r:id="rId23"/>
    <sheet name="прил-е 3 (2)" sheetId="24" r:id="rId24"/>
    <sheet name="прил-е 2 (2)" sheetId="25" r:id="rId25"/>
    <sheet name="Лист1" sheetId="26" r:id="rId26"/>
  </sheets>
  <externalReferences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<sst xmlns="http://schemas.openxmlformats.org/spreadsheetml/2006/main" count="2228" uniqueCount="672">
  <si>
    <t>Приложение 21</t>
  </si>
  <si>
    <t>к решению Совета депутатов</t>
  </si>
  <si>
    <t>Висимского сельского поселения</t>
  </si>
  <si>
    <t>(тыс.руб.)</t>
  </si>
  <si>
    <t>№ п/п</t>
  </si>
  <si>
    <t>Муниципальные гарантии</t>
  </si>
  <si>
    <t>Наименование получателя</t>
  </si>
  <si>
    <t>ИТОГО</t>
  </si>
  <si>
    <t>1.</t>
  </si>
  <si>
    <t>Цели гарантирования</t>
  </si>
  <si>
    <t>Х</t>
  </si>
  <si>
    <t>2.</t>
  </si>
  <si>
    <t>Объем муниципального долга Висимского сельского поселения в соответствии с договорами о предоставлении муниципальных гарантий Висимского сельского поселения</t>
  </si>
  <si>
    <t>2.1.</t>
  </si>
  <si>
    <t>Остаток задолженности по предоставленным муниципальным гарантиям Висимского сельского поселения в прошлые годы</t>
  </si>
  <si>
    <t>2.2.</t>
  </si>
  <si>
    <t xml:space="preserve">Предоставление муниципальных гарантий Висимского сельского поселения в очередном финансовом году </t>
  </si>
  <si>
    <t>2.3.</t>
  </si>
  <si>
    <t>Возникновение обязательств в очередном финансовом году в соответствии с договорами о предоставлении муниципальных гарантий Висимского сельского поселения</t>
  </si>
  <si>
    <t>2.4.</t>
  </si>
  <si>
    <t>Исполнение принципалами обязательств в очередном финансовом году в соответствии с договорами о предоставлении муниципальных гарантий Висимского сельского поселения</t>
  </si>
  <si>
    <t>3.</t>
  </si>
  <si>
    <t>Объем бюджетных ассигнований, предусмотреный на исполнение гарантий по возможным гарантийным случаям</t>
  </si>
  <si>
    <t>4.</t>
  </si>
  <si>
    <t>Право регрессного требования</t>
  </si>
  <si>
    <t>Приложение 22</t>
  </si>
  <si>
    <t>тыс.руб.</t>
  </si>
  <si>
    <t>по состоянию на 01.01.2009</t>
  </si>
  <si>
    <t>по состоянию на 01.01.2017</t>
  </si>
  <si>
    <t>по состоянию на 01.01.2018</t>
  </si>
  <si>
    <t>Предоставление муниципальных гарантий Висимского сельского поселения в очередном финансовом году</t>
  </si>
  <si>
    <t>Приложение 17</t>
  </si>
  <si>
    <t>Код администратора</t>
  </si>
  <si>
    <t>Код классификации источников финансирования дефицита</t>
  </si>
  <si>
    <t>Наименование администратора источников финансирования дефицита бюджета Висимского сельского поселения</t>
  </si>
  <si>
    <t xml:space="preserve">Сумма, 
тыс. рублей
</t>
  </si>
  <si>
    <t>01 00 00 00 00 0000 000</t>
  </si>
  <si>
    <t>ИСТОЧНИКИ ВНУТРЕННЕГО ФИНАНСИРОВАНИЯ ДЕФИЦИТА БЮДЖЕТА</t>
  </si>
  <si>
    <t>01 02 00 00 10 0000 710</t>
  </si>
  <si>
    <t>Получение кредитов от кредитных организаций бюджетом Висимского сельского поселения в валюте Российской Федерации</t>
  </si>
  <si>
    <t>01 02 00 00 10 0000 810</t>
  </si>
  <si>
    <t>Погашение бюджетом Висимского сельского поселения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</si>
  <si>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</si>
  <si>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бюджетом Висимского сельского поселенияв валюте Российской Федерации</t>
  </si>
  <si>
    <t>01 03 01 00 10 0000 810</t>
  </si>
  <si>
    <t>Погашение бюджетом Висимского сельского поселения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</si>
  <si>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</si>
  <si>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бюджета Висимского сельского поселения</t>
  </si>
  <si>
    <t>01 05 02 01 10 0000 610</t>
  </si>
  <si>
    <t>Уменьшение прочих остатков денежных средств бюджета Висимского сельского поселения</t>
  </si>
  <si>
    <t>Приложение 18</t>
  </si>
  <si>
    <t>Источники финансирования дефицита бюджета Висимского сельского поселения на 2016-2017 годы</t>
  </si>
  <si>
    <t>тыс. рублей</t>
  </si>
  <si>
    <t>2016 год</t>
  </si>
  <si>
    <t>01 03 00 00 10 2100 710</t>
  </si>
  <si>
    <t>Приложение 1</t>
  </si>
  <si>
    <t>НОРМАТИВЫ</t>
  </si>
  <si>
    <t>распределения доходов в бюджет</t>
  </si>
  <si>
    <t xml:space="preserve">Висимского сельского поселения по отдельным видам доходов 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</si>
  <si>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</si>
  <si>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</si>
  <si>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</si>
  <si>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</si>
  <si>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</si>
  <si>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000 1 16 23051 10 0000 140</t>
  </si>
  <si>
    <t>000 1 17 01050 10 0000 180</t>
  </si>
  <si>
    <t>000 1 17 02020 10 0000 180</t>
  </si>
  <si>
    <t>000 1 17 05050 10 0000 180</t>
  </si>
  <si>
    <t>Приложение 5</t>
  </si>
  <si>
    <t>Доходы бюджета Висимского сельского поселения по кодам поступлений в бюджет</t>
  </si>
  <si>
    <t>(группам, подгруппам, статьям видов доходов, статьям классификации операций сектора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</si>
  <si>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</si>
  <si>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</si>
  <si>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</si>
  <si>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</si>
  <si>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</si>
  <si>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</si>
  <si>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</si>
  <si>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</si>
  <si>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</si>
  <si>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</si>
  <si>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</si>
  <si>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</si>
  <si>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</si>
  <si>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1 01 02030 01 0000 110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</si>
  <si>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</si>
  <si>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</si>
  <si>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</si>
  <si>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</si>
  <si>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</si>
  <si>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</si>
  <si>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</si>
  <si>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</si>
  <si>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</si>
  <si>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</si>
  <si>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</si>
  <si>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</si>
  <si>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</si>
  <si>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</si>
  <si>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</si>
  <si>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</si>
  <si>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</si>
  <si>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</si>
  <si>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</si>
  <si>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</si>
  <si>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</si>
  <si>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</si>
  <si>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</si>
  <si>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</si>
  <si>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</si>
  <si>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</si>
  <si>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</si>
  <si>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</si>
  <si>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</si>
  <si>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</si>
  <si>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</si>
  <si>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</si>
  <si>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</si>
  <si>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</si>
  <si>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</si>
  <si>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</si>
  <si>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</si>
  <si>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</si>
  <si>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</si>
  <si>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</si>
  <si>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</si>
  <si>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</si>
  <si>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 xml:space="preserve">2 00 00000 00 0000 000 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</si>
  <si>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</si>
  <si>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</si>
  <si>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</si>
  <si>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</si>
  <si>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</si>
  <si>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</si>
  <si>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</si>
  <si>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</si>
  <si>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</si>
  <si>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</si>
  <si>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</si>
  <si>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</si>
  <si>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2 02 02999 10 0000 151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</si>
  <si>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</si>
  <si>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</si>
  <si>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</si>
  <si>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</si>
  <si>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</si>
  <si>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</si>
  <si>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</si>
  <si>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</si>
  <si>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Иные межбюджетные трансферты</t>
  </si>
  <si>
    <t>ВСЕГО ДОХОДОВ</t>
  </si>
  <si>
    <t>Приложение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</si>
  <si>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Висимского сельского поселения на 2015 год</t>
  </si>
  <si>
    <t>Целевая статья расходов</t>
  </si>
  <si>
    <t>Вид расходов</t>
  </si>
  <si>
    <t>Наименование расходов</t>
  </si>
  <si>
    <t>Сумма, тыс.рублей</t>
  </si>
  <si>
    <t>01 0 0000</t>
  </si>
  <si>
    <t>Муниципальная программа Висимского сельского поселения "Культура Висимского сельского поселения"</t>
  </si>
  <si>
    <t>01 0 2001</t>
  </si>
  <si>
    <t>Предоставление муниципальной услуги концертного обслуживания населения</t>
  </si>
  <si>
    <t>600</t>
  </si>
  <si>
    <t>Предоставление субсидий бюджетным, автономным учреждениям и иным некоммерческим организациям</t>
  </si>
  <si>
    <t>01 0 2002</t>
  </si>
  <si>
    <t>Участие творческих коллективов поселения в районных и краевых конкурсах</t>
  </si>
  <si>
    <t>01 0 2003</t>
  </si>
  <si>
    <t>Проведение мероприятий, посвященных календарным и юбилейным датам</t>
  </si>
  <si>
    <t>01 0 2004</t>
  </si>
  <si>
    <t>Проведение мероприятий, направленных на формирование имиджа профессии (профессиональные праздники, конкурсы)</t>
  </si>
  <si>
    <t>01 0 2005</t>
  </si>
  <si>
    <t>Проведение поселенческих фестивалей, конкурсов, выставок, мероприятий</t>
  </si>
  <si>
    <t>01 0 2006</t>
  </si>
  <si>
    <t>Проведение межпоселенческих мероприятий в сфере культуры и досуга</t>
  </si>
  <si>
    <t>01 0 2007</t>
  </si>
  <si>
    <t>Проведение новогодних мероприятий</t>
  </si>
  <si>
    <t>01 0 6315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</si>
  <si>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</si>
  <si>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02 0 0000</t>
  </si>
  <si>
    <t>Муниципальная программа Висимского сельского поселения "Развитие физической культуры и спорта на территории Висимского сельского поселения"</t>
  </si>
  <si>
    <t>02 0 2001</t>
  </si>
  <si>
    <t>Организация и проведение физкультурно-массовых мероприятий, спортивных соревнований, мероприятий</t>
  </si>
  <si>
    <t>02 0 2002</t>
  </si>
  <si>
    <t>Участие сборных команд, спортсменов Висимского сельского поселения в физкультурно-массовых мероприятиях и спортивных соревнованиях районного уровня</t>
  </si>
  <si>
    <t>03 0 0000</t>
  </si>
  <si>
    <t>Муниципальная программа Висимского сельского поселения "Инфраструктура Висимского сельского поселения"</t>
  </si>
  <si>
    <t>03 0 2001</t>
  </si>
  <si>
    <t>Содержание автомобильных дорог и инженерных сооружений на них в границах поселения</t>
  </si>
  <si>
    <t>200</t>
  </si>
  <si>
    <t>Закупка товаров, работ и услуг для государственных (муниципальных) нужд</t>
  </si>
  <si>
    <t>03 0 2002</t>
  </si>
  <si>
    <t>Ремонт автомобильных дорог и инженерных сооружений на них в границах поселения</t>
  </si>
  <si>
    <t>03 0 2003</t>
  </si>
  <si>
    <t>Установка дорожных знаков на автомобильных дорогах в границах поселения</t>
  </si>
  <si>
    <t>03 0 2004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</si>
  <si>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</si>
  <si>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03 0 2005</t>
  </si>
  <si>
    <t>Оплата уличного освещения в границах населенных пунктов поселения</t>
  </si>
  <si>
    <t>03 0 2006</t>
  </si>
  <si>
    <t>Мероприятия по содержанию сетей наружного освещения в границах поселения (ремонт сетей)</t>
  </si>
  <si>
    <t>03 0 2007</t>
  </si>
  <si>
    <t>Мероприятия по организации и содержанию мест захоронения</t>
  </si>
  <si>
    <t>03 0 2008</t>
  </si>
  <si>
    <t>Мероприятия по озеленению территории поселения</t>
  </si>
  <si>
    <t>03 0 2009</t>
  </si>
  <si>
    <t>Мероприятия по благоустройству поселения</t>
  </si>
  <si>
    <t>03 0 2010</t>
  </si>
  <si>
    <t>Мероприятия по организации сбора, вывоза бытовых отходов</t>
  </si>
  <si>
    <t>03 0 2011</t>
  </si>
  <si>
    <t>Ремонт сетей наружного освещения Висимского сельского поселения" в рамках приоритетного регионального проекта «Благоустройство»</t>
  </si>
  <si>
    <t>03 0 6201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</si>
  <si>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 (КБ)</t>
  </si>
  <si>
    <t>04 0 0000</t>
  </si>
  <si>
    <t>Муниципальная программа Висимского сельского поселения "Управление земельными ресурсами и имуществом Висимского сельского поселения"</t>
  </si>
  <si>
    <t>04 0 2001</t>
  </si>
  <si>
    <t>Содержание и обслуживание муниципального имущества Висимского сельского поселения</t>
  </si>
  <si>
    <t>04 0 2002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</si>
  <si>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</si>
  <si>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 xml:space="preserve"> </t>
  </si>
  <si>
    <t>04 0 2003</t>
  </si>
  <si>
    <t>Проведение технической инвентаризации объектов недвижимости, находящихся в собственности Перемского сельского поселения</t>
  </si>
  <si>
    <t>04 0 2004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</si>
  <si>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</si>
  <si>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04 0 2005</t>
  </si>
  <si>
    <t>Уплата налога на имущество организаций и земельного налога</t>
  </si>
  <si>
    <t>Иные бюджетные ассигнования</t>
  </si>
  <si>
    <t>05 0 0000</t>
  </si>
  <si>
    <t>Муниципальная программа Висимского сельского поселения "Обеспечение безопасности жизнедеятельности населения Висимского сельского поселения"</t>
  </si>
  <si>
    <t>05 0 2001</t>
  </si>
  <si>
    <t>Мероприятия по обеспечению первичных мер пожарной безопасности в границах населенных пунктов поселения</t>
  </si>
  <si>
    <t>05 0 2002</t>
  </si>
  <si>
    <t>Мероприятия по защите населения и территории от чрезвычайных ситуаций</t>
  </si>
  <si>
    <t>05 0 2003</t>
  </si>
  <si>
    <t>Мероприятия по безопасности населения на водных объектах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</si>
  <si>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</si>
  <si>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500</t>
  </si>
  <si>
    <t>Межбюджетные трансферты</t>
  </si>
  <si>
    <t>06 0 0000</t>
  </si>
  <si>
    <t>Муниципальная программа Висимского сельского поселения "Совершенствование системы муниципального управления Висимского сельского поселения"</t>
  </si>
  <si>
    <t>06 0 2001</t>
  </si>
  <si>
    <t xml:space="preserve">Развитие информационно-коммуникационных систем </t>
  </si>
  <si>
    <t>06 0 2002</t>
  </si>
  <si>
    <t>Приобретение лицензий на программное обеспечение</t>
  </si>
  <si>
    <t>06 0 2003</t>
  </si>
  <si>
    <t>Мероприятия по повышению квалификации муниципальных служащих</t>
  </si>
  <si>
    <t>06 0 2004</t>
  </si>
  <si>
    <t>Прием и обслуживание официальных делегаций и отдельных лиц, организаций, проведением и участием в мероприятиях</t>
  </si>
  <si>
    <t>06 0 2005</t>
  </si>
  <si>
    <t>Информирование населения через средства массовой  информации,  рекламные и PR агентства, публикации нормативных  актов</t>
  </si>
  <si>
    <t>06 0 2006</t>
  </si>
  <si>
    <t>06 0 2007</t>
  </si>
  <si>
    <t>Пенсии за выслугу лет лицам, замещающим муниципальные должности, муниципальным служащим</t>
  </si>
  <si>
    <t>300</t>
  </si>
  <si>
    <t>Социальное обеспечение и иные выплаты населению</t>
  </si>
  <si>
    <t>07 0 0000</t>
  </si>
  <si>
    <t>Муниципальная программа Висимского сельского поселения "Управление муниципальными финансами Висимского сельского поселения"</t>
  </si>
  <si>
    <t>07 0 2001</t>
  </si>
  <si>
    <t>Исполнение обязательств по реструктурированной задолженности Висимского сельского поселения</t>
  </si>
  <si>
    <t>07 0 2002</t>
  </si>
  <si>
    <t>Управление Резервным фондом администрации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</si>
  <si>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</si>
  <si>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</si>
  <si>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>90 0 0000</t>
  </si>
  <si>
    <t>Непрограммные направления деятельности</t>
  </si>
  <si>
    <t>91 0 0000</t>
  </si>
  <si>
    <t>Обеспечение деятельности органов местного самоуправления Висимского сельского поселения</t>
  </si>
  <si>
    <t>91 0 0001</t>
  </si>
  <si>
    <t>Глава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</si>
  <si>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</si>
  <si>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91 0 0002</t>
  </si>
  <si>
    <t>Депутаты представительного органа поселения</t>
  </si>
  <si>
    <t>91 0 0003</t>
  </si>
  <si>
    <t>Обеспечение выполнения функций органами местного  самоуправления</t>
  </si>
  <si>
    <t>92 0 0000</t>
  </si>
  <si>
    <t>Обеспечение деятельности органов местного самоуправления Висимского сельского поселения на исполнение государственных полномочий</t>
  </si>
  <si>
    <t>92 0 6322</t>
  </si>
  <si>
    <t>Составление протоколов об административных  правонарушениях</t>
  </si>
  <si>
    <t>92 0 5118</t>
  </si>
  <si>
    <t>Осуществление первичного воинского учета на территориях, где отсутствуют военные комиссариаты</t>
  </si>
  <si>
    <t>100</t>
  </si>
  <si>
    <t>93 0 0000</t>
  </si>
  <si>
    <t>Мероприятия, осуществляемые органами местного самоуправления Висимского сельского поселения, в рамках непрограммных направлений расходов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</si>
  <si>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2011-2015 годы.</t>
  </si>
  <si>
    <t>ВСЕГО</t>
  </si>
  <si>
    <t>Приложение 8</t>
  </si>
  <si>
    <t>Проведение мероприятий, посвещенных календарным и юбилейным датам</t>
  </si>
  <si>
    <t>Проведение технической инвентаризации объектов недвижимости, находящихся в собственности Висимского сельского поселения</t>
  </si>
  <si>
    <t>Муниципальная программа Висимского сельского поселения "Обеспечение безопасности жизнидеятельности населения Висимского сельского поселения"</t>
  </si>
  <si>
    <t>060 2001</t>
  </si>
  <si>
    <t>900 0000</t>
  </si>
  <si>
    <t>910 0000</t>
  </si>
  <si>
    <t>910 0001</t>
  </si>
  <si>
    <t>Приложение 9</t>
  </si>
  <si>
    <t>Ведомственная структура расходов  бюджета</t>
  </si>
  <si>
    <t>Вед</t>
  </si>
  <si>
    <t>Раздел, подраздел</t>
  </si>
  <si>
    <t>651</t>
  </si>
  <si>
    <t>МКУ "Совет депутатов Висимского сельского поселения"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</si>
  <si>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</si>
  <si>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</si>
  <si>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</si>
  <si>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</si>
  <si>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</si>
  <si>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800</t>
  </si>
  <si>
    <t>Уплата налогов, сборов и иных платежей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</si>
  <si>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</si>
  <si>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</si>
  <si>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240</t>
  </si>
  <si>
    <t>Иные закупки товаров, работ и услуг для обеспечения государственных (муниципальных) нужд</t>
  </si>
  <si>
    <t>650</t>
  </si>
  <si>
    <t>МКУ "Администрация Висимского сельского поселения"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</si>
  <si>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</si>
  <si>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</si>
  <si>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</si>
  <si>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</si>
  <si>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средства</t>
  </si>
  <si>
    <t>0113</t>
  </si>
  <si>
    <t>Другие общегосударственные вопросы</t>
  </si>
  <si>
    <t>850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</si>
  <si>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</si>
  <si>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</si>
  <si>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</si>
  <si>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</si>
  <si>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</si>
  <si>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</si>
  <si>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</si>
  <si>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</si>
  <si>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</si>
  <si>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</si>
  <si>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</si>
  <si>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</si>
  <si>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</si>
  <si>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</si>
  <si>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</si>
  <si>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</si>
  <si>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</si>
  <si>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</si>
  <si>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</si>
  <si>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</si>
  <si>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</si>
  <si>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</si>
  <si>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</si>
  <si>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</si>
  <si>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Субсидии бюджетным учреждениям</t>
  </si>
  <si>
    <t>СОЦИАЛЬНАЯ ПОЛИТИКА</t>
  </si>
  <si>
    <t>Пенсионное обеспечение</t>
  </si>
  <si>
    <t>Социальное обеспечение населения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</si>
  <si>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</si>
  <si>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</si>
  <si>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</si>
  <si>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</si>
  <si>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Приложение 10</t>
  </si>
  <si>
    <t>2017 год</t>
  </si>
  <si>
    <t>Приложение 2</t>
  </si>
  <si>
    <t>Главные администраторы доходов бюджета Висимского сельского поселения на 2015 год</t>
  </si>
  <si>
    <t>Код главного администратора</t>
  </si>
  <si>
    <t>Код классификации доходов</t>
  </si>
  <si>
    <t>Наименование главного администратора доходов</t>
  </si>
  <si>
    <t>Муниципальное казенное учреждение "Администрация Висимского сельского поселения"                                                                                                          ИНН 5914020489 КПП 591401001</t>
  </si>
  <si>
    <t>650 1 08 04020 01 1000 110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</si>
  <si>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</si>
  <si>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650 1 08 04020 01 4000 110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</si>
  <si>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</si>
  <si>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650 1 11 05025 10 0000 120</t>
  </si>
  <si>
    <t>650 1 11 05035 10 0000 120</t>
  </si>
  <si>
    <t>650 1 11 09035 10 0000 120</t>
  </si>
  <si>
    <t>650 1 11 09045 10 0000 120</t>
  </si>
  <si>
    <t>650 1 13 02995 10 0000 130</t>
  </si>
  <si>
    <t>650 1 14 02052 10 0000 410</t>
  </si>
  <si>
    <t>650 1 14 02052 10 0000 440</t>
  </si>
  <si>
    <t>650 1 14 02053 10 0000 410</t>
  </si>
  <si>
    <t>650 1 14 02053 10 0000 440</t>
  </si>
  <si>
    <t>650 1 14 06025 10 0000 430</t>
  </si>
  <si>
    <t>650 1 16 23051 10 0000 140</t>
  </si>
  <si>
    <t>650 1 16 23052 10 0000 140</t>
  </si>
  <si>
    <t>650 1 16 90050 10 0000 140</t>
  </si>
  <si>
    <t>650 1 17 01050 10 0000 180</t>
  </si>
  <si>
    <t>650 1 17 05050 10 0000 180</t>
  </si>
  <si>
    <t>650 2 02 01001 10 0000 151</t>
  </si>
  <si>
    <t>650 2 02 02077 10 0000 151</t>
  </si>
  <si>
    <t>650 2 02 02088 10 0001 151</t>
  </si>
  <si>
    <t>650 2 02 02088 10 0002 151</t>
  </si>
  <si>
    <t>650 2 02 02089 10 0001 151</t>
  </si>
  <si>
    <t>6502 02 02089 10 0002 151</t>
  </si>
  <si>
    <t>650 2 02 02999 10 0000 151</t>
  </si>
  <si>
    <t>650 2 02 03015 10 0000 151</t>
  </si>
  <si>
    <t>650 2 02 03024 10 0000 151</t>
  </si>
  <si>
    <t>650 2 02 03999 10 0000 151</t>
  </si>
  <si>
    <t>650 2 02 04014 10 0000 151</t>
  </si>
  <si>
    <t>650 2 02 04999 10 0000 151</t>
  </si>
  <si>
    <t>650 2 07 05030 10 0000 180</t>
  </si>
  <si>
    <t>650 2 08 05000 10 0000 180</t>
  </si>
  <si>
    <t>650 2 18 05010 10 0000 151</t>
  </si>
  <si>
    <t>650 2 18 05010 10 0000 180</t>
  </si>
  <si>
    <t>650 2 19 05000 10 0000 151</t>
  </si>
  <si>
    <t>Приложение 3</t>
  </si>
  <si>
    <t>Код классификации  источников внутреннего финансирования дефицита</t>
  </si>
  <si>
    <t>Получение кредитов от других бюджетов бюджетной системы Российской Федерации бюджетом Висимского сельского поселения в валюте Российской Федерации</t>
  </si>
  <si>
    <t>Увеличение прочих остатков денежных средств бюджетом Висимского сельского поселения</t>
  </si>
  <si>
    <t>Уменьшение прочих остатков денежных средств бюджетом Висимского сельского поселения</t>
  </si>
  <si>
    <t>Приложение 4</t>
  </si>
  <si>
    <t>Главные распорядители средств бюджета</t>
  </si>
  <si>
    <t>Код главы</t>
  </si>
  <si>
    <t>Муниципальное казенное учреждение "Совет депутатов Висимского сельского поселения"</t>
  </si>
  <si>
    <t>Муниципальное казенное учреждение "Администрация Висимского сельского поселения"</t>
  </si>
  <si>
    <t>Приложение 19</t>
  </si>
  <si>
    <t>Висисмкого сельского поселения</t>
  </si>
  <si>
    <t>ПРОГРАММА</t>
  </si>
  <si>
    <t xml:space="preserve">муниципальных внутренних заимствований </t>
  </si>
  <si>
    <t>Долговые обязательства Висимского сельского поселения</t>
  </si>
  <si>
    <t>Кредитные соглашения и договоры</t>
  </si>
  <si>
    <t>0,0</t>
  </si>
  <si>
    <t>задолженность на 01.01.2015</t>
  </si>
  <si>
    <t>привлечение средств в 2015 году</t>
  </si>
  <si>
    <t>погашение основной суммы задолженности в 2015 году</t>
  </si>
  <si>
    <t>задолженность на 01.01.2016</t>
  </si>
  <si>
    <t>Договоры и соглашения о получении Висимским сельским поселением бюджетных ссуд и бюджетных кредитов от бюджетов других уровней бюджетной системы РФ</t>
  </si>
  <si>
    <t>Кредиты кредитных организаций в валюте Российской Федерации</t>
  </si>
  <si>
    <t>Приложение 20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</si>
  <si>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</si>
  <si>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</si>
  <si>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</si>
  <si>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</si>
  <si>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</si>
  <si>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задолженность на 01.01.2017</t>
  </si>
  <si>
    <t>Приложение 15</t>
  </si>
  <si>
    <t>Наименование передаваемого полномочия</t>
  </si>
  <si>
    <t>Сумма, тыс.руб.</t>
  </si>
  <si>
    <t>Субсидии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</si>
  <si>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</si>
  <si>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Субвенции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</si>
  <si>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</si>
  <si>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Составление протоколов об административных правонарушениях</t>
  </si>
  <si>
    <t>Итого:</t>
  </si>
  <si>
    <t>Приложение 16</t>
  </si>
  <si>
    <t>Приложение 13</t>
  </si>
  <si>
    <t>Сумма расходов, тыс.руб.</t>
  </si>
  <si>
    <t>Межбюджетные трансферты, передаваемые в бюджет муниципального района на осуществление полномочий в области  градостроительной деятельности</t>
  </si>
  <si>
    <t>Межбюджетные трансферты, передаваемые в бюджет муниципального района для осуществления части полномочий в области земельного контроля за использованием земель, в границах сельских поселений</t>
  </si>
  <si>
    <t>Приложение 11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</si>
  <si>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</si>
  <si>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</si>
  <si>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</si>
  <si>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Строительство и реконструкция, в т.ч. проектирование муниципальных автомобильных дорог общего пользования местного значения дорог, мостов и других дорожных объектов и искусственных сооружений на них</t>
  </si>
  <si>
    <t>1.2.</t>
  </si>
  <si>
    <t>Выполнение работ по капитальному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</si>
  <si>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1.3.</t>
  </si>
  <si>
    <t>Выполнение работ по текущему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</si>
  <si>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1.4.</t>
  </si>
  <si>
    <t>Выполнение работ по содержанию автомобильных дорог общего пользования местного значения дорог, мостов и других дорожных объектов и искусственных сооружений на них</t>
  </si>
  <si>
    <t>Приложение 12</t>
  </si>
  <si>
    <t>Приложение 14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</si>
  <si>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</si>
  <si>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</si>
  <si>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</si>
  <si>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</si>
  <si>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</si>
  <si>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</si>
  <si>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</si>
  <si>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</si>
  <si>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</si>
  <si>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</si>
  <si>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</si>
  <si>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 Краевые средства</t>
  </si>
  <si>
    <t>Дотации бюджетам сельских поселений на выравнивание бюджетной обеспеченности Средства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</si>
  <si>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</si>
  <si>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</si>
  <si>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</si>
  <si>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Субвенции бюджетам сельских поселений на выполнение передаваемых полномочий субъектов Российской Федерации (льготно-коммунальные ЖКУ)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</si>
  <si>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</si>
  <si>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</si>
  <si>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</si>
  <si>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</si>
  <si>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</si>
  <si>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</si>
  <si>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</si>
  <si>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</si>
  <si>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</si>
  <si>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</si>
  <si>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</si>
  <si>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</si>
  <si>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</si>
  <si>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</si>
  <si>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</si>
  <si>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Доходы от продажи земельных участков, находящихся в собственности сельскихпоселений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</si>
  <si>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</si>
  <si>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</si>
  <si>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</si>
  <si>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</si>
  <si>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</si>
  <si>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</si>
  <si>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</si>
  <si>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r>
      <t>Субсидии бюджетам сельских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поселений на обеспечение мероприятий по переселению граждан из аварийного жилищного фонда за счет средств бюджетов</t>
    </r>
  </si>
  <si>
    <r>
      <t>Прочие субсидии бюджетам сельских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поселений</t>
    </r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</si>
  <si>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</si>
  <si>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</si>
  <si>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</si>
  <si>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</si>
  <si>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</si>
  <si>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</si>
  <si>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</si>
  <si>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</si>
  <si>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650 2 02 04056 10 0000 151</t>
  </si>
  <si>
    <t>Наименование главных администраторов  источников внутреннего финансирования дефицита бюджета Висимского сельского поселения</t>
  </si>
  <si>
    <t>к постановлению Администрации</t>
  </si>
  <si>
    <t>от 31.12.2014 года № 53</t>
  </si>
  <si>
    <t>650 1 16 33050 10 0000 140</t>
  </si>
  <si>
    <t>030 5390</t>
  </si>
  <si>
    <t>Финансовое обеспечение дорожной деятельности за счет средств федерального бюджета</t>
  </si>
  <si>
    <t>310</t>
  </si>
  <si>
    <t>650 1 14 06013 10 0000 430</t>
  </si>
  <si>
    <t>Муниципальная программа "Инфраструктура Висимского сельского поселения"</t>
  </si>
  <si>
    <t>05 0 8320</t>
  </si>
  <si>
    <t>07 0 8321</t>
  </si>
  <si>
    <t>07 0 8322</t>
  </si>
  <si>
    <t>93 0 8323</t>
  </si>
  <si>
    <t>Средства поселения на уплату членских взносов в Совет муниципальных образований Пермского края</t>
  </si>
  <si>
    <t>Публичные нормативные социальные выплаты гражданам</t>
  </si>
  <si>
    <t>540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</si>
  <si>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</si>
  <si>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</si>
  <si>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</si>
  <si>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</si>
  <si>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650 1 11 05313 10 0000 120</t>
  </si>
  <si>
    <t>650 1 11 05314 10 0000 120</t>
  </si>
  <si>
    <t>650 1 11 05325 10 0000 120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</si>
  <si>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</si>
  <si>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650 1 14 06313 10 0000 430</t>
  </si>
  <si>
    <t>650 1 14 06325 10 0000 430</t>
  </si>
  <si>
    <t>120</t>
  </si>
  <si>
    <t>№ 84 от 21.08.2015 г.</t>
  </si>
  <si>
    <t>на 2016 год и на плановый период 2017-2018 годов</t>
  </si>
  <si>
    <t>Источники финансирования дефицита бюджета Висимского сельского поселения на 2016 год</t>
  </si>
  <si>
    <t>Висимского сельского поселения на 2016 год</t>
  </si>
  <si>
    <t>государственного управления, относящихся к доходам бюджета) на 2016 год</t>
  </si>
  <si>
    <t>1 05 02010 02 000 110</t>
  </si>
  <si>
    <t>01 0 00 00000</t>
  </si>
  <si>
    <t>01 0 01 00000</t>
  </si>
  <si>
    <t>Основное мероприятие "Организация показа концертов и концертных программ"</t>
  </si>
  <si>
    <t>01 0 01 00010</t>
  </si>
  <si>
    <t>610</t>
  </si>
  <si>
    <t>01 0 01 00020</t>
  </si>
  <si>
    <t>01 0 01 00030</t>
  </si>
  <si>
    <t>01 0 02 00000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</si>
  <si>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</si>
  <si>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 0 02 2С020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</si>
  <si>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</si>
  <si>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01 0 01 00040</t>
  </si>
  <si>
    <t xml:space="preserve">600 </t>
  </si>
  <si>
    <t>01 01 00050</t>
  </si>
  <si>
    <t>01 0 01 00050</t>
  </si>
  <si>
    <t>02 0 00 00000</t>
  </si>
  <si>
    <t>02 0 01 00000</t>
  </si>
  <si>
    <t>02 0 01 00010</t>
  </si>
  <si>
    <t>02 0 01 00020</t>
  </si>
  <si>
    <t>03 0 00 00000</t>
  </si>
  <si>
    <t>03 1 00 00000</t>
  </si>
  <si>
    <t>Подпрограмма "Дорожное хозяйство Висимского сельского поселения"</t>
  </si>
  <si>
    <t>03 1 01 00000</t>
  </si>
  <si>
    <t>Основное мероприятие "Содержание и ремонт автомобильных дорог и инженерных сооружений на них в границах Висимского сельского поселения"</t>
  </si>
  <si>
    <t>03 1 01 00010</t>
  </si>
  <si>
    <t>03 1 01 00020</t>
  </si>
  <si>
    <t>03 2 00 00000</t>
  </si>
  <si>
    <t>Подпрограмма "Водоснабжение Висимского сельского поселения"</t>
  </si>
  <si>
    <t>03 2 01 00000</t>
  </si>
  <si>
    <t>Основное мероприятие "Осуществление водоснабжения населения "</t>
  </si>
  <si>
    <t>Содержание и ремонт систем водоснабжения (артезианских скважин, водонапорных башен и сетей водоснабжения в границах поселения)</t>
  </si>
  <si>
    <t>03 3 00 00000</t>
  </si>
  <si>
    <t>03 3 01 00000</t>
  </si>
  <si>
    <t>03 3 02 00000</t>
  </si>
  <si>
    <t>Основное мероприятие "Организация освещения улиц поселения"</t>
  </si>
  <si>
    <t>03 3 01 00050</t>
  </si>
  <si>
    <t>03 3 02 00070</t>
  </si>
  <si>
    <t>04 0 00 00000</t>
  </si>
  <si>
    <t>Основное мероприятие "Организация мероприятий в сфере имущественных отношений"</t>
  </si>
  <si>
    <t>Основное мероприятие "Организация мероприятий в сфере земельных отношений"</t>
  </si>
  <si>
    <t>Распоряжение земельными участками, государственная собственность на которые не разграничена</t>
  </si>
  <si>
    <t>05 0 00 00000</t>
  </si>
  <si>
    <t>05 0 01 00000</t>
  </si>
  <si>
    <t>05 0 01 00010</t>
  </si>
  <si>
    <t>Основное мероприятие "Обеспечение пожарной безопасности и защита населения от чрезвычайных ситуаций"</t>
  </si>
  <si>
    <t>Обеспечение первичных мер пожарной безопасности в границах населенных пунктов поселения</t>
  </si>
  <si>
    <t>05 0 01 00020</t>
  </si>
  <si>
    <t>05 0 01 00030</t>
  </si>
  <si>
    <t>06 0 00 00000</t>
  </si>
  <si>
    <t>06 0 01 00000</t>
  </si>
  <si>
    <t>Основное мероприятие "Обеспечение благоприятных организационных и финансовых условий для повышения уровня профессионализма и компетентности служащих Висимского сельского поселения"</t>
  </si>
  <si>
    <t>06 0 01 00010</t>
  </si>
  <si>
    <t>06 0 01 00020</t>
  </si>
  <si>
    <t>06 0 01 00030</t>
  </si>
  <si>
    <t>06 0 01 00040</t>
  </si>
  <si>
    <t>07 0 00 00000</t>
  </si>
  <si>
    <t>07 0 01 00000</t>
  </si>
  <si>
    <t>07 0 01 00010</t>
  </si>
  <si>
    <t>07 0 02 00000</t>
  </si>
  <si>
    <t>07 0 03 00000</t>
  </si>
  <si>
    <t>07 0 03 83220</t>
  </si>
  <si>
    <t>90 0 00 00000</t>
  </si>
  <si>
    <t>91 0 00 00000</t>
  </si>
  <si>
    <t>91 0 00 00010</t>
  </si>
  <si>
    <t>91 0 00 00020</t>
  </si>
  <si>
    <t>92 0 00 00000</t>
  </si>
  <si>
    <t>92 0 00 51180</t>
  </si>
  <si>
    <t>93 0 00 00000</t>
  </si>
  <si>
    <t>93 0 00 83230</t>
  </si>
  <si>
    <t>Основное мероприятие "Улучшение состояния территории поселения"</t>
  </si>
  <si>
    <t>Основное мероприятие "Осуществление передачи части полномочий Висимского сельского поселения"</t>
  </si>
  <si>
    <t>на 2016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</si>
  <si>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Висимского сельского поселения на 2016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</si>
  <si>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Висимского сельского поселения на 2017-2018 годы</t>
  </si>
  <si>
    <t>Обеспечение выполнения функций органами местного самоуправления</t>
  </si>
  <si>
    <t>Основное мероприятие "Финансовое обеспечение непредвиденных расходов за счет средств Резервного фонда администрации Висимского сельского поселения"</t>
  </si>
  <si>
    <t>04 0 01 00000</t>
  </si>
  <si>
    <t>04 0 01 00010</t>
  </si>
  <si>
    <t>04 0 01 00020</t>
  </si>
  <si>
    <t>04 0 01 00030</t>
  </si>
  <si>
    <t>04 0 02 00000</t>
  </si>
  <si>
    <t>04 0 02 00040</t>
  </si>
  <si>
    <t>04 0 02 00050</t>
  </si>
  <si>
    <t>Основное мероприятие "Осуществление водоснабжения населения"</t>
  </si>
  <si>
    <t>Содержание и ремонт систем водоснабжения (обслуживание артезианских скважин, водонапорных башен и сетей водоснабжения в границах поселения)</t>
  </si>
  <si>
    <t>Подпрограмма "Благоустройство территории Висимского сельского поселения"</t>
  </si>
  <si>
    <t>Основное мероприятие "Соблюдение  гарантий, предоставляемых муниципальным служащим, в части пенсионного обеспечения за выслугу лет"</t>
  </si>
  <si>
    <t>06 0 02 00000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</si>
  <si>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2015-2020 годы.</t>
  </si>
  <si>
    <t>Основное мероприятие "Развитие физической культуры и спорта на территори Висимского сельского поселения"</t>
  </si>
  <si>
    <t>на 2017-2018 годы</t>
  </si>
  <si>
    <t>Объем бюджетных ассигнований на 2016 год</t>
  </si>
  <si>
    <t>Объем бюджетных ассигнований на 2017 год</t>
  </si>
  <si>
    <t>Объем бюджетных ассигнований на 2018 год</t>
  </si>
  <si>
    <t>Утверждено на 2016 год</t>
  </si>
  <si>
    <t xml:space="preserve">Утверждено на 2017 год </t>
  </si>
  <si>
    <t xml:space="preserve">Утверждено на 2018 год </t>
  </si>
  <si>
    <t>Приложение 6</t>
  </si>
  <si>
    <t>Основное мероприятие "Обеспечение Висимского сельского поселения услугами по организации досуга и услугами организаций культуры"</t>
  </si>
  <si>
    <t>Организация показа концертов и концертных программ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</si>
  <si>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</si>
  <si>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Основное мероприятие "Обеспечение пожарной безопасности и защиты населения от чрезвычайных ситуаций"</t>
  </si>
  <si>
    <t>Межевание земельных участков, являющихся собственностью Висимского сельского поселения</t>
  </si>
  <si>
    <t>03 2 01 00030</t>
  </si>
  <si>
    <t>03 3 01 00040</t>
  </si>
  <si>
    <t>03 3 02 00060</t>
  </si>
  <si>
    <t>07 0 02 83210</t>
  </si>
  <si>
    <t>07 0 02 83220</t>
  </si>
  <si>
    <t>Распределение средств дорожного фонда
 Висимского сельского поселения на 2016 год</t>
  </si>
  <si>
    <t>Распределение средств дорожного фонда
Висимского сельского поселения на 2017-2018 годы</t>
  </si>
  <si>
    <t xml:space="preserve"> Межбюджетные трансферты передаваемые из бюджета Висимского сельского поселения Добрянскому муниципальному району на выполнение переданных полномочий поселения в 2016 году</t>
  </si>
  <si>
    <t xml:space="preserve"> Межбюджетные трансферты передаваемые из бюджета Висимского сельского поселения  Добрянскому муниципальному району на выполнение переданных полномочий поселения на 2017-2018 годы</t>
  </si>
  <si>
    <t>Трансферты, передаваемые из бюджета Пермского края в бюджет Висимского сельского поселения на выполнение отдельных государственных полномочий на 2016 год</t>
  </si>
  <si>
    <t>Трансферты, передаваемые из бюджета Пермского края в бюджет Висимского сельского поселения на выполнение отдельных государственных полномочий на 2017-2018 годы</t>
  </si>
  <si>
    <t>Висимского сельского поселения на 2017-2018 годы</t>
  </si>
  <si>
    <t>Программа муниципальных гарантий Висимского сельского поселения на 2016 год</t>
  </si>
  <si>
    <t>Программа муниципальных гарантий Висимского сельского поселения на 2017-2018 годы</t>
  </si>
  <si>
    <t>по состоянию на 01.01.2019</t>
  </si>
  <si>
    <t>2018 год</t>
  </si>
  <si>
    <t>Источники финансирования дефицита бюджета Висимского сельского поселения на 2017-2018 годы</t>
  </si>
  <si>
    <t>05 0 02 83200</t>
  </si>
  <si>
    <t>05 0 02 00000</t>
  </si>
  <si>
    <t>№ 96 от 25.12.2015 г.</t>
  </si>
  <si>
    <t>650 1 11 05013 10 1000 120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</si>
  <si>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(сумма платежа)</t>
  </si>
  <si>
    <t>650 1 11 05013 10 2000 120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</si>
  <si>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(пени, проценты)</t>
  </si>
  <si>
    <t>650 1 11 05013 10 3000 120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</si>
  <si>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(взыскания)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</si>
  <si>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</si>
  <si>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Главные администраторы доходов бюджета Висимского сельского поселения на 2016 год</t>
  </si>
  <si>
    <t>Главные администраторы источников финансирования дефицита бюджета Висимского сельского поселения на 2016 год</t>
  </si>
  <si>
    <t>92 0 00 2П160</t>
  </si>
  <si>
    <t xml:space="preserve">Межбюджетные трансферты 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</si>
  <si>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2015-2020 годы</t>
  </si>
  <si>
    <t>Иные 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2015-2020 годы</t>
  </si>
  <si>
    <t>06 0 02 00050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</si>
</sst>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0.000"/>
  </numFmts>
  <fonts count="6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Arial Cyr"/>
      <family val="2"/>
    </font>
    <font>
      <sz val="11"/>
      <color indexed="10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 Cyr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23" borderId="0">
      <alignment/>
      <protection/>
    </xf>
    <xf numFmtId="0" fontId="5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97">
    <xf numFmtId="0" fontId="0" fillId="0" borderId="0" xfId="0" applyAlignment="1">
      <alignment/>
    </xf>
    <xf numFmtId="3" fontId="20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 vertical="top" wrapText="1"/>
    </xf>
    <xf numFmtId="3" fontId="21" fillId="0" borderId="0" xfId="0" applyNumberFormat="1" applyFont="1" applyAlignment="1">
      <alignment horizontal="center" vertical="top" wrapText="1"/>
    </xf>
    <xf numFmtId="3" fontId="20" fillId="0" borderId="10" xfId="0" applyNumberFormat="1" applyFont="1" applyBorder="1" applyAlignment="1">
      <alignment horizontal="right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22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left" vertical="top" wrapText="1"/>
    </xf>
    <xf numFmtId="172" fontId="20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center" wrapText="1"/>
    </xf>
    <xf numFmtId="172" fontId="20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left" vertical="top" wrapText="1" shrinkToFit="1"/>
    </xf>
    <xf numFmtId="3" fontId="20" fillId="0" borderId="0" xfId="0" applyNumberFormat="1" applyFont="1" applyAlignment="1">
      <alignment horizontal="center" vertical="top" wrapText="1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left" vertical="center" wrapText="1" shrinkToFit="1"/>
    </xf>
    <xf numFmtId="172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 shrinkToFit="1"/>
    </xf>
    <xf numFmtId="0" fontId="20" fillId="0" borderId="12" xfId="0" applyFont="1" applyBorder="1" applyAlignment="1">
      <alignment horizontal="left" vertical="center" wrapText="1" shrinkToFit="1"/>
    </xf>
    <xf numFmtId="172" fontId="20" fillId="0" borderId="11" xfId="0" applyNumberFormat="1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wrapText="1" shrinkToFit="1"/>
    </xf>
    <xf numFmtId="0" fontId="0" fillId="0" borderId="0" xfId="0" applyFont="1" applyAlignment="1">
      <alignment horizontal="right"/>
    </xf>
    <xf numFmtId="0" fontId="20" fillId="0" borderId="13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top" wrapText="1"/>
    </xf>
    <xf numFmtId="0" fontId="26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26" fillId="0" borderId="0" xfId="0" applyFont="1" applyAlignment="1">
      <alignment/>
    </xf>
    <xf numFmtId="0" fontId="20" fillId="0" borderId="0" xfId="0" applyFont="1" applyAlignment="1">
      <alignment horizontal="left" wrapText="1" shrinkToFit="1"/>
    </xf>
    <xf numFmtId="0" fontId="27" fillId="0" borderId="0" xfId="0" applyFont="1" applyAlignment="1">
      <alignment/>
    </xf>
    <xf numFmtId="0" fontId="27" fillId="0" borderId="0" xfId="0" applyFont="1" applyAlignment="1">
      <alignment wrapText="1" shrinkToFit="1"/>
    </xf>
    <xf numFmtId="0" fontId="28" fillId="0" borderId="0" xfId="0" applyFont="1" applyAlignment="1">
      <alignment/>
    </xf>
    <xf numFmtId="0" fontId="28" fillId="0" borderId="0" xfId="0" applyFont="1" applyAlignment="1">
      <alignment horizontal="left" wrapText="1" shrinkToFit="1"/>
    </xf>
    <xf numFmtId="0" fontId="28" fillId="0" borderId="13" xfId="0" applyFont="1" applyBorder="1" applyAlignment="1">
      <alignment horizontal="center" vertical="center" wrapText="1" shrinkToFit="1"/>
    </xf>
    <xf numFmtId="49" fontId="27" fillId="20" borderId="11" xfId="0" applyNumberFormat="1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left" vertical="center" wrapText="1" shrinkToFit="1"/>
    </xf>
    <xf numFmtId="0" fontId="0" fillId="25" borderId="0" xfId="0" applyFill="1" applyAlignment="1">
      <alignment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 shrinkToFit="1"/>
    </xf>
    <xf numFmtId="172" fontId="20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 shrinkToFit="1"/>
    </xf>
    <xf numFmtId="49" fontId="27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2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0" fillId="0" borderId="11" xfId="0" applyFont="1" applyBorder="1" applyAlignment="1">
      <alignment vertical="center" wrapText="1" shrinkToFit="1"/>
    </xf>
    <xf numFmtId="0" fontId="20" fillId="25" borderId="11" xfId="0" applyFont="1" applyFill="1" applyBorder="1" applyAlignment="1">
      <alignment vertical="center" wrapText="1" shrinkToFit="1"/>
    </xf>
    <xf numFmtId="4" fontId="2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31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wrapText="1" shrinkToFi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center" wrapText="1" shrinkToFit="1"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172" fontId="21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172" fontId="20" fillId="0" borderId="11" xfId="0" applyNumberFormat="1" applyFont="1" applyBorder="1" applyAlignment="1">
      <alignment/>
    </xf>
    <xf numFmtId="0" fontId="20" fillId="0" borderId="0" xfId="0" applyFont="1" applyAlignment="1">
      <alignment horizontal="left" vertical="center" wrapText="1" shrinkToFit="1"/>
    </xf>
    <xf numFmtId="0" fontId="22" fillId="0" borderId="11" xfId="0" applyFont="1" applyBorder="1" applyAlignment="1">
      <alignment horizontal="center" vertical="center" wrapText="1"/>
    </xf>
    <xf numFmtId="173" fontId="20" fillId="0" borderId="14" xfId="0" applyNumberFormat="1" applyFont="1" applyBorder="1" applyAlignment="1">
      <alignment horizontal="center" vertical="center" wrapText="1"/>
    </xf>
    <xf numFmtId="173" fontId="20" fillId="0" borderId="15" xfId="0" applyNumberFormat="1" applyFont="1" applyBorder="1" applyAlignment="1">
      <alignment horizontal="center" vertical="center" wrapText="1"/>
    </xf>
    <xf numFmtId="173" fontId="20" fillId="0" borderId="12" xfId="0" applyNumberFormat="1" applyFont="1" applyBorder="1" applyAlignment="1">
      <alignment horizontal="center" vertical="center" wrapText="1"/>
    </xf>
    <xf numFmtId="173" fontId="20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vertical="center" wrapText="1" shrinkToFit="1"/>
    </xf>
    <xf numFmtId="0" fontId="32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center" wrapText="1"/>
    </xf>
    <xf numFmtId="0" fontId="33" fillId="0" borderId="17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justify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justify" vertical="top" wrapText="1"/>
    </xf>
    <xf numFmtId="0" fontId="33" fillId="0" borderId="19" xfId="0" applyFont="1" applyBorder="1" applyAlignment="1">
      <alignment horizontal="justify" vertical="top" wrapText="1"/>
    </xf>
    <xf numFmtId="4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72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72" fontId="21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/>
    </xf>
    <xf numFmtId="172" fontId="20" fillId="0" borderId="0" xfId="0" applyNumberFormat="1" applyFont="1" applyAlignment="1">
      <alignment horizontal="justify" vertical="center" wrapText="1" shrinkToFit="1"/>
    </xf>
    <xf numFmtId="49" fontId="56" fillId="0" borderId="11" xfId="0" applyNumberFormat="1" applyFont="1" applyBorder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 vertical="top" wrapText="1"/>
    </xf>
    <xf numFmtId="172" fontId="57" fillId="0" borderId="11" xfId="0" applyNumberFormat="1" applyFont="1" applyBorder="1" applyAlignment="1">
      <alignment horizontal="right" vertical="center"/>
    </xf>
    <xf numFmtId="0" fontId="57" fillId="0" borderId="11" xfId="0" applyFont="1" applyBorder="1" applyAlignment="1">
      <alignment horizontal="left" vertical="center" wrapText="1" shrinkToFit="1"/>
    </xf>
    <xf numFmtId="172" fontId="20" fillId="26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 wrapText="1" shrinkToFit="1"/>
    </xf>
    <xf numFmtId="49" fontId="28" fillId="27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vertical="center" wrapText="1" shrinkToFit="1"/>
    </xf>
    <xf numFmtId="49" fontId="27" fillId="26" borderId="11" xfId="0" applyNumberFormat="1" applyFont="1" applyFill="1" applyBorder="1" applyAlignment="1">
      <alignment horizontal="center" vertical="center"/>
    </xf>
    <xf numFmtId="0" fontId="27" fillId="26" borderId="11" xfId="0" applyFont="1" applyFill="1" applyBorder="1" applyAlignment="1">
      <alignment horizontal="left" vertical="center" wrapText="1" shrinkToFit="1"/>
    </xf>
    <xf numFmtId="0" fontId="20" fillId="26" borderId="11" xfId="0" applyFont="1" applyFill="1" applyBorder="1" applyAlignment="1">
      <alignment vertical="center" wrapText="1" shrinkToFit="1"/>
    </xf>
    <xf numFmtId="49" fontId="20" fillId="26" borderId="11" xfId="0" applyNumberFormat="1" applyFont="1" applyFill="1" applyBorder="1" applyAlignment="1">
      <alignment/>
    </xf>
    <xf numFmtId="0" fontId="20" fillId="26" borderId="11" xfId="0" applyFont="1" applyFill="1" applyBorder="1" applyAlignment="1">
      <alignment vertical="top" wrapText="1"/>
    </xf>
    <xf numFmtId="49" fontId="30" fillId="26" borderId="11" xfId="0" applyNumberFormat="1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left" vertical="center" wrapText="1" shrinkToFit="1"/>
    </xf>
    <xf numFmtId="49" fontId="28" fillId="26" borderId="11" xfId="0" applyNumberFormat="1" applyFont="1" applyFill="1" applyBorder="1" applyAlignment="1">
      <alignment horizontal="center" vertical="center" wrapText="1" shrinkToFit="1"/>
    </xf>
    <xf numFmtId="0" fontId="21" fillId="27" borderId="11" xfId="0" applyFont="1" applyFill="1" applyBorder="1" applyAlignment="1">
      <alignment vertical="center" wrapText="1" shrinkToFit="1"/>
    </xf>
    <xf numFmtId="0" fontId="21" fillId="26" borderId="11" xfId="0" applyFont="1" applyFill="1" applyBorder="1" applyAlignment="1">
      <alignment horizontal="left" vertical="center" wrapText="1" shrinkToFit="1"/>
    </xf>
    <xf numFmtId="49" fontId="20" fillId="26" borderId="11" xfId="0" applyNumberFormat="1" applyFont="1" applyFill="1" applyBorder="1" applyAlignment="1">
      <alignment horizontal="center" vertical="center"/>
    </xf>
    <xf numFmtId="49" fontId="20" fillId="27" borderId="11" xfId="0" applyNumberFormat="1" applyFont="1" applyFill="1" applyBorder="1" applyAlignment="1">
      <alignment horizontal="center" vertical="center"/>
    </xf>
    <xf numFmtId="49" fontId="27" fillId="27" borderId="11" xfId="0" applyNumberFormat="1" applyFont="1" applyFill="1" applyBorder="1" applyAlignment="1">
      <alignment horizontal="center" vertical="center"/>
    </xf>
    <xf numFmtId="172" fontId="57" fillId="26" borderId="11" xfId="0" applyNumberFormat="1" applyFont="1" applyFill="1" applyBorder="1" applyAlignment="1">
      <alignment horizontal="right" vertical="center"/>
    </xf>
    <xf numFmtId="0" fontId="28" fillId="27" borderId="11" xfId="0" applyFont="1" applyFill="1" applyBorder="1" applyAlignment="1">
      <alignment horizontal="left" vertical="center" wrapText="1" shrinkToFit="1"/>
    </xf>
    <xf numFmtId="172" fontId="20" fillId="27" borderId="11" xfId="0" applyNumberFormat="1" applyFont="1" applyFill="1" applyBorder="1" applyAlignment="1">
      <alignment horizontal="right" vertical="center"/>
    </xf>
    <xf numFmtId="49" fontId="20" fillId="26" borderId="11" xfId="0" applyNumberFormat="1" applyFont="1" applyFill="1" applyBorder="1" applyAlignment="1">
      <alignment horizontal="justify" vertical="center" wrapText="1" shrinkToFit="1"/>
    </xf>
    <xf numFmtId="0" fontId="20" fillId="26" borderId="11" xfId="0" applyFont="1" applyFill="1" applyBorder="1" applyAlignment="1">
      <alignment horizontal="justify" vertical="center" wrapText="1" shrinkToFit="1"/>
    </xf>
    <xf numFmtId="49" fontId="20" fillId="26" borderId="20" xfId="0" applyNumberFormat="1" applyFont="1" applyFill="1" applyBorder="1" applyAlignment="1">
      <alignment horizontal="justify" vertical="center" wrapText="1" shrinkToFit="1"/>
    </xf>
    <xf numFmtId="0" fontId="20" fillId="26" borderId="20" xfId="53" applyFont="1" applyFill="1" applyBorder="1" applyAlignment="1">
      <alignment horizontal="justify" vertical="center" wrapText="1" shrinkToFit="1"/>
      <protection/>
    </xf>
    <xf numFmtId="0" fontId="20" fillId="26" borderId="13" xfId="0" applyFont="1" applyFill="1" applyBorder="1" applyAlignment="1">
      <alignment horizontal="center" vertical="center" wrapText="1" shrinkToFit="1"/>
    </xf>
    <xf numFmtId="49" fontId="21" fillId="26" borderId="11" xfId="0" applyNumberFormat="1" applyFont="1" applyFill="1" applyBorder="1" applyAlignment="1">
      <alignment horizontal="justify" vertical="center" wrapText="1" shrinkToFit="1"/>
    </xf>
    <xf numFmtId="0" fontId="21" fillId="26" borderId="11" xfId="0" applyFont="1" applyFill="1" applyBorder="1" applyAlignment="1">
      <alignment horizontal="justify" vertical="center" wrapText="1" shrinkToFit="1"/>
    </xf>
    <xf numFmtId="49" fontId="20" fillId="26" borderId="12" xfId="0" applyNumberFormat="1" applyFont="1" applyFill="1" applyBorder="1" applyAlignment="1">
      <alignment horizontal="justify" vertical="center" wrapText="1" shrinkToFit="1"/>
    </xf>
    <xf numFmtId="0" fontId="21" fillId="26" borderId="11" xfId="0" applyFont="1" applyFill="1" applyBorder="1" applyAlignment="1">
      <alignment horizontal="left" vertical="center" wrapText="1"/>
    </xf>
    <xf numFmtId="0" fontId="21" fillId="26" borderId="16" xfId="0" applyFont="1" applyFill="1" applyBorder="1" applyAlignment="1">
      <alignment horizontal="justify" wrapText="1"/>
    </xf>
    <xf numFmtId="0" fontId="20" fillId="27" borderId="11" xfId="0" applyFont="1" applyFill="1" applyBorder="1" applyAlignment="1">
      <alignment horizontal="left" vertical="center" wrapText="1"/>
    </xf>
    <xf numFmtId="0" fontId="20" fillId="27" borderId="16" xfId="0" applyFont="1" applyFill="1" applyBorder="1" applyAlignment="1">
      <alignment horizontal="justify" vertical="top" wrapText="1"/>
    </xf>
    <xf numFmtId="0" fontId="20" fillId="26" borderId="11" xfId="0" applyFont="1" applyFill="1" applyBorder="1" applyAlignment="1">
      <alignment horizontal="left" vertical="center" wrapText="1"/>
    </xf>
    <xf numFmtId="0" fontId="20" fillId="26" borderId="16" xfId="0" applyFont="1" applyFill="1" applyBorder="1" applyAlignment="1">
      <alignment horizontal="justify" vertical="top" wrapText="1"/>
    </xf>
    <xf numFmtId="0" fontId="21" fillId="26" borderId="21" xfId="0" applyFont="1" applyFill="1" applyBorder="1" applyAlignment="1">
      <alignment horizontal="justify" vertical="center" wrapText="1" shrinkToFit="1"/>
    </xf>
    <xf numFmtId="0" fontId="20" fillId="26" borderId="12" xfId="0" applyFont="1" applyFill="1" applyBorder="1" applyAlignment="1">
      <alignment horizontal="center" vertical="center" wrapText="1" shrinkToFit="1"/>
    </xf>
    <xf numFmtId="172" fontId="20" fillId="26" borderId="11" xfId="0" applyNumberFormat="1" applyFont="1" applyFill="1" applyBorder="1" applyAlignment="1">
      <alignment horizontal="right" vertical="center" wrapText="1" shrinkToFit="1"/>
    </xf>
    <xf numFmtId="172" fontId="20" fillId="26" borderId="20" xfId="0" applyNumberFormat="1" applyFont="1" applyFill="1" applyBorder="1" applyAlignment="1">
      <alignment horizontal="right" vertical="center" wrapText="1" shrinkToFit="1"/>
    </xf>
    <xf numFmtId="172" fontId="21" fillId="26" borderId="16" xfId="0" applyNumberFormat="1" applyFont="1" applyFill="1" applyBorder="1" applyAlignment="1">
      <alignment horizontal="right" vertical="center" wrapText="1" shrinkToFit="1"/>
    </xf>
    <xf numFmtId="172" fontId="20" fillId="26" borderId="16" xfId="0" applyNumberFormat="1" applyFont="1" applyFill="1" applyBorder="1" applyAlignment="1">
      <alignment horizontal="right" vertical="center" wrapText="1" shrinkToFit="1"/>
    </xf>
    <xf numFmtId="172" fontId="21" fillId="26" borderId="11" xfId="0" applyNumberFormat="1" applyFont="1" applyFill="1" applyBorder="1" applyAlignment="1">
      <alignment horizontal="right" vertical="center" wrapText="1" shrinkToFit="1"/>
    </xf>
    <xf numFmtId="172" fontId="27" fillId="20" borderId="11" xfId="0" applyNumberFormat="1" applyFont="1" applyFill="1" applyBorder="1" applyAlignment="1">
      <alignment horizontal="right" vertical="center"/>
    </xf>
    <xf numFmtId="172" fontId="21" fillId="0" borderId="11" xfId="0" applyNumberFormat="1" applyFont="1" applyBorder="1" applyAlignment="1">
      <alignment horizontal="right" vertical="center"/>
    </xf>
    <xf numFmtId="172" fontId="21" fillId="20" borderId="11" xfId="0" applyNumberFormat="1" applyFont="1" applyFill="1" applyBorder="1" applyAlignment="1">
      <alignment horizontal="right" vertical="center"/>
    </xf>
    <xf numFmtId="172" fontId="20" fillId="20" borderId="11" xfId="0" applyNumberFormat="1" applyFont="1" applyFill="1" applyBorder="1" applyAlignment="1">
      <alignment horizontal="right" vertical="center"/>
    </xf>
    <xf numFmtId="172" fontId="21" fillId="26" borderId="11" xfId="0" applyNumberFormat="1" applyFont="1" applyFill="1" applyBorder="1" applyAlignment="1">
      <alignment horizontal="right" vertical="center"/>
    </xf>
    <xf numFmtId="172" fontId="28" fillId="0" borderId="11" xfId="0" applyNumberFormat="1" applyFont="1" applyBorder="1" applyAlignment="1">
      <alignment horizontal="right" vertical="center"/>
    </xf>
    <xf numFmtId="172" fontId="27" fillId="0" borderId="11" xfId="0" applyNumberFormat="1" applyFont="1" applyBorder="1" applyAlignment="1">
      <alignment horizontal="right" vertical="center"/>
    </xf>
    <xf numFmtId="172" fontId="21" fillId="27" borderId="11" xfId="0" applyNumberFormat="1" applyFont="1" applyFill="1" applyBorder="1" applyAlignment="1">
      <alignment horizontal="right" vertical="center"/>
    </xf>
    <xf numFmtId="172" fontId="25" fillId="0" borderId="17" xfId="0" applyNumberFormat="1" applyFont="1" applyBorder="1" applyAlignment="1">
      <alignment horizontal="center" vertical="top" wrapText="1"/>
    </xf>
    <xf numFmtId="172" fontId="25" fillId="0" borderId="22" xfId="0" applyNumberFormat="1" applyFont="1" applyBorder="1" applyAlignment="1">
      <alignment horizontal="center" vertical="top" wrapText="1"/>
    </xf>
    <xf numFmtId="172" fontId="25" fillId="0" borderId="18" xfId="0" applyNumberFormat="1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left" vertical="center" wrapText="1" shrinkToFit="1"/>
    </xf>
    <xf numFmtId="173" fontId="20" fillId="0" borderId="20" xfId="0" applyNumberFormat="1" applyFont="1" applyBorder="1" applyAlignment="1">
      <alignment horizontal="center" vertical="center" wrapText="1" shrinkToFit="1"/>
    </xf>
    <xf numFmtId="0" fontId="20" fillId="26" borderId="11" xfId="0" applyFont="1" applyFill="1" applyBorder="1" applyAlignment="1">
      <alignment horizontal="center" vertical="center" wrapText="1" shrinkToFit="1"/>
    </xf>
    <xf numFmtId="0" fontId="36" fillId="26" borderId="11" xfId="0" applyFont="1" applyFill="1" applyBorder="1" applyAlignment="1">
      <alignment vertical="center" wrapText="1" shrinkToFit="1"/>
    </xf>
    <xf numFmtId="0" fontId="37" fillId="26" borderId="11" xfId="0" applyFont="1" applyFill="1" applyBorder="1" applyAlignment="1">
      <alignment horizontal="left" vertical="center" wrapText="1" shrinkToFit="1"/>
    </xf>
    <xf numFmtId="0" fontId="0" fillId="26" borderId="0" xfId="0" applyFill="1" applyAlignment="1">
      <alignment/>
    </xf>
    <xf numFmtId="0" fontId="20" fillId="26" borderId="0" xfId="0" applyFont="1" applyFill="1" applyAlignment="1">
      <alignment/>
    </xf>
    <xf numFmtId="0" fontId="20" fillId="26" borderId="0" xfId="0" applyFont="1" applyFill="1" applyAlignment="1">
      <alignment horizontal="left"/>
    </xf>
    <xf numFmtId="0" fontId="20" fillId="26" borderId="0" xfId="0" applyFont="1" applyFill="1" applyAlignment="1">
      <alignment horizontal="right"/>
    </xf>
    <xf numFmtId="0" fontId="28" fillId="26" borderId="0" xfId="0" applyFont="1" applyFill="1" applyAlignment="1">
      <alignment/>
    </xf>
    <xf numFmtId="0" fontId="28" fillId="26" borderId="0" xfId="0" applyFont="1" applyFill="1" applyAlignment="1">
      <alignment horizontal="left"/>
    </xf>
    <xf numFmtId="0" fontId="20" fillId="26" borderId="0" xfId="0" applyFont="1" applyFill="1" applyAlignment="1">
      <alignment horizontal="center"/>
    </xf>
    <xf numFmtId="0" fontId="20" fillId="26" borderId="0" xfId="0" applyFont="1" applyFill="1" applyAlignment="1">
      <alignment/>
    </xf>
    <xf numFmtId="49" fontId="20" fillId="26" borderId="13" xfId="0" applyNumberFormat="1" applyFont="1" applyFill="1" applyBorder="1" applyAlignment="1">
      <alignment horizontal="justify" vertical="center" wrapText="1" shrinkToFit="1"/>
    </xf>
    <xf numFmtId="0" fontId="20" fillId="26" borderId="23" xfId="53" applyFont="1" applyFill="1" applyBorder="1" applyAlignment="1">
      <alignment horizontal="justify" vertical="center" wrapText="1" shrinkToFit="1"/>
      <protection/>
    </xf>
    <xf numFmtId="0" fontId="20" fillId="26" borderId="0" xfId="53" applyFont="1" applyFill="1" applyAlignment="1">
      <alignment vertical="center" wrapText="1"/>
      <protection/>
    </xf>
    <xf numFmtId="49" fontId="20" fillId="26" borderId="21" xfId="0" applyNumberFormat="1" applyFont="1" applyFill="1" applyBorder="1" applyAlignment="1">
      <alignment horizontal="justify" vertical="center" wrapText="1" shrinkToFit="1"/>
    </xf>
    <xf numFmtId="0" fontId="20" fillId="26" borderId="21" xfId="0" applyFont="1" applyFill="1" applyBorder="1" applyAlignment="1">
      <alignment horizontal="justify" vertical="center" wrapText="1" shrinkToFit="1"/>
    </xf>
    <xf numFmtId="172" fontId="20" fillId="26" borderId="21" xfId="0" applyNumberFormat="1" applyFont="1" applyFill="1" applyBorder="1" applyAlignment="1">
      <alignment horizontal="right" vertical="center" wrapText="1" shrinkToFit="1"/>
    </xf>
    <xf numFmtId="49" fontId="37" fillId="26" borderId="11" xfId="0" applyNumberFormat="1" applyFont="1" applyFill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 shrinkToFit="1"/>
    </xf>
    <xf numFmtId="172" fontId="36" fillId="0" borderId="11" xfId="0" applyNumberFormat="1" applyFont="1" applyBorder="1" applyAlignment="1">
      <alignment horizontal="right" vertical="center"/>
    </xf>
    <xf numFmtId="49" fontId="28" fillId="28" borderId="11" xfId="0" applyNumberFormat="1" applyFont="1" applyFill="1" applyBorder="1" applyAlignment="1">
      <alignment horizontal="center" vertical="center"/>
    </xf>
    <xf numFmtId="0" fontId="28" fillId="28" borderId="11" xfId="0" applyFont="1" applyFill="1" applyBorder="1" applyAlignment="1">
      <alignment horizontal="left" vertical="center" wrapText="1" shrinkToFit="1"/>
    </xf>
    <xf numFmtId="172" fontId="20" fillId="28" borderId="11" xfId="0" applyNumberFormat="1" applyFont="1" applyFill="1" applyBorder="1" applyAlignment="1">
      <alignment horizontal="right" vertical="center"/>
    </xf>
    <xf numFmtId="49" fontId="37" fillId="28" borderId="11" xfId="0" applyNumberFormat="1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left" vertical="center" wrapText="1" shrinkToFit="1"/>
    </xf>
    <xf numFmtId="172" fontId="36" fillId="28" borderId="11" xfId="0" applyNumberFormat="1" applyFont="1" applyFill="1" applyBorder="1" applyAlignment="1">
      <alignment horizontal="right" vertical="center"/>
    </xf>
    <xf numFmtId="0" fontId="36" fillId="0" borderId="11" xfId="0" applyFont="1" applyBorder="1" applyAlignment="1">
      <alignment horizontal="left" vertical="center" wrapText="1" shrinkToFit="1"/>
    </xf>
    <xf numFmtId="0" fontId="38" fillId="0" borderId="0" xfId="0" applyFont="1" applyAlignment="1">
      <alignment/>
    </xf>
    <xf numFmtId="172" fontId="36" fillId="0" borderId="12" xfId="0" applyNumberFormat="1" applyFont="1" applyBorder="1" applyAlignment="1">
      <alignment horizontal="right" vertical="center"/>
    </xf>
    <xf numFmtId="172" fontId="20" fillId="0" borderId="12" xfId="0" applyNumberFormat="1" applyFont="1" applyBorder="1" applyAlignment="1">
      <alignment horizontal="right" vertical="center"/>
    </xf>
    <xf numFmtId="172" fontId="20" fillId="26" borderId="12" xfId="0" applyNumberFormat="1" applyFont="1" applyFill="1" applyBorder="1" applyAlignment="1">
      <alignment horizontal="right" vertical="center"/>
    </xf>
    <xf numFmtId="172" fontId="21" fillId="20" borderId="12" xfId="0" applyNumberFormat="1" applyFont="1" applyFill="1" applyBorder="1" applyAlignment="1">
      <alignment horizontal="right" vertical="center"/>
    </xf>
    <xf numFmtId="172" fontId="36" fillId="28" borderId="12" xfId="0" applyNumberFormat="1" applyFont="1" applyFill="1" applyBorder="1" applyAlignment="1">
      <alignment horizontal="right" vertical="center"/>
    </xf>
    <xf numFmtId="172" fontId="20" fillId="28" borderId="12" xfId="0" applyNumberFormat="1" applyFont="1" applyFill="1" applyBorder="1" applyAlignment="1">
      <alignment horizontal="right" vertical="center"/>
    </xf>
    <xf numFmtId="172" fontId="21" fillId="0" borderId="12" xfId="0" applyNumberFormat="1" applyFont="1" applyBorder="1" applyAlignment="1">
      <alignment horizontal="right" vertical="center"/>
    </xf>
    <xf numFmtId="172" fontId="28" fillId="0" borderId="12" xfId="0" applyNumberFormat="1" applyFont="1" applyBorder="1" applyAlignment="1">
      <alignment horizontal="right" vertical="center"/>
    </xf>
    <xf numFmtId="172" fontId="27" fillId="0" borderId="12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0" fontId="20" fillId="0" borderId="20" xfId="0" applyFont="1" applyBorder="1" applyAlignment="1">
      <alignment horizontal="center" vertical="center"/>
    </xf>
    <xf numFmtId="172" fontId="36" fillId="0" borderId="20" xfId="0" applyNumberFormat="1" applyFont="1" applyBorder="1" applyAlignment="1">
      <alignment horizontal="right" vertical="center"/>
    </xf>
    <xf numFmtId="172" fontId="20" fillId="0" borderId="20" xfId="0" applyNumberFormat="1" applyFont="1" applyBorder="1" applyAlignment="1">
      <alignment horizontal="right" vertical="center"/>
    </xf>
    <xf numFmtId="172" fontId="20" fillId="26" borderId="20" xfId="0" applyNumberFormat="1" applyFont="1" applyFill="1" applyBorder="1" applyAlignment="1">
      <alignment horizontal="right" vertical="center"/>
    </xf>
    <xf numFmtId="172" fontId="21" fillId="20" borderId="20" xfId="0" applyNumberFormat="1" applyFont="1" applyFill="1" applyBorder="1" applyAlignment="1">
      <alignment horizontal="right" vertical="center"/>
    </xf>
    <xf numFmtId="172" fontId="36" fillId="28" borderId="20" xfId="0" applyNumberFormat="1" applyFont="1" applyFill="1" applyBorder="1" applyAlignment="1">
      <alignment horizontal="right" vertical="center"/>
    </xf>
    <xf numFmtId="172" fontId="20" fillId="28" borderId="20" xfId="0" applyNumberFormat="1" applyFont="1" applyFill="1" applyBorder="1" applyAlignment="1">
      <alignment horizontal="right" vertical="center"/>
    </xf>
    <xf numFmtId="172" fontId="21" fillId="0" borderId="20" xfId="0" applyNumberFormat="1" applyFont="1" applyBorder="1" applyAlignment="1">
      <alignment horizontal="right" vertical="center"/>
    </xf>
    <xf numFmtId="172" fontId="28" fillId="0" borderId="20" xfId="0" applyNumberFormat="1" applyFont="1" applyBorder="1" applyAlignment="1">
      <alignment horizontal="right" vertical="center"/>
    </xf>
    <xf numFmtId="172" fontId="27" fillId="0" borderId="20" xfId="0" applyNumberFormat="1" applyFont="1" applyBorder="1" applyAlignment="1">
      <alignment horizontal="right" vertical="center"/>
    </xf>
    <xf numFmtId="49" fontId="27" fillId="29" borderId="11" xfId="0" applyNumberFormat="1" applyFont="1" applyFill="1" applyBorder="1" applyAlignment="1">
      <alignment horizontal="center" vertical="center"/>
    </xf>
    <xf numFmtId="0" fontId="27" fillId="29" borderId="11" xfId="0" applyFont="1" applyFill="1" applyBorder="1" applyAlignment="1">
      <alignment horizontal="left" vertical="center" wrapText="1" shrinkToFit="1"/>
    </xf>
    <xf numFmtId="172" fontId="27" fillId="29" borderId="12" xfId="0" applyNumberFormat="1" applyFont="1" applyFill="1" applyBorder="1" applyAlignment="1">
      <alignment horizontal="right" vertical="center"/>
    </xf>
    <xf numFmtId="172" fontId="27" fillId="29" borderId="20" xfId="0" applyNumberFormat="1" applyFont="1" applyFill="1" applyBorder="1" applyAlignment="1">
      <alignment horizontal="right" vertical="center"/>
    </xf>
    <xf numFmtId="49" fontId="40" fillId="28" borderId="11" xfId="0" applyNumberFormat="1" applyFont="1" applyFill="1" applyBorder="1" applyAlignment="1">
      <alignment horizontal="center" vertical="center"/>
    </xf>
    <xf numFmtId="49" fontId="39" fillId="28" borderId="11" xfId="0" applyNumberFormat="1" applyFont="1" applyFill="1" applyBorder="1" applyAlignment="1">
      <alignment horizontal="center" vertical="center" wrapText="1"/>
    </xf>
    <xf numFmtId="0" fontId="39" fillId="28" borderId="11" xfId="0" applyFont="1" applyFill="1" applyBorder="1" applyAlignment="1">
      <alignment horizontal="center" vertical="center" wrapText="1" shrinkToFit="1"/>
    </xf>
    <xf numFmtId="172" fontId="40" fillId="28" borderId="11" xfId="0" applyNumberFormat="1" applyFont="1" applyFill="1" applyBorder="1" applyAlignment="1">
      <alignment horizontal="right" vertical="center" wrapText="1"/>
    </xf>
    <xf numFmtId="49" fontId="20" fillId="27" borderId="11" xfId="0" applyNumberFormat="1" applyFont="1" applyFill="1" applyBorder="1" applyAlignment="1">
      <alignment/>
    </xf>
    <xf numFmtId="49" fontId="39" fillId="28" borderId="11" xfId="0" applyNumberFormat="1" applyFont="1" applyFill="1" applyBorder="1" applyAlignment="1">
      <alignment horizontal="center" vertical="center"/>
    </xf>
    <xf numFmtId="49" fontId="41" fillId="28" borderId="11" xfId="0" applyNumberFormat="1" applyFont="1" applyFill="1" applyBorder="1" applyAlignment="1">
      <alignment horizontal="center" vertical="center"/>
    </xf>
    <xf numFmtId="172" fontId="40" fillId="28" borderId="11" xfId="0" applyNumberFormat="1" applyFont="1" applyFill="1" applyBorder="1" applyAlignment="1">
      <alignment horizontal="right" vertical="center"/>
    </xf>
    <xf numFmtId="49" fontId="37" fillId="27" borderId="11" xfId="0" applyNumberFormat="1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 wrapText="1" shrinkToFit="1"/>
    </xf>
    <xf numFmtId="0" fontId="20" fillId="26" borderId="11" xfId="0" applyFont="1" applyFill="1" applyBorder="1" applyAlignment="1">
      <alignment horizontal="justify" vertical="center" wrapText="1" shrinkToFit="1"/>
    </xf>
    <xf numFmtId="49" fontId="21" fillId="27" borderId="11" xfId="0" applyNumberFormat="1" applyFont="1" applyFill="1" applyBorder="1" applyAlignment="1">
      <alignment/>
    </xf>
    <xf numFmtId="49" fontId="21" fillId="26" borderId="11" xfId="0" applyNumberFormat="1" applyFont="1" applyFill="1" applyBorder="1" applyAlignment="1">
      <alignment/>
    </xf>
    <xf numFmtId="49" fontId="20" fillId="30" borderId="11" xfId="0" applyNumberFormat="1" applyFont="1" applyFill="1" applyBorder="1" applyAlignment="1">
      <alignment/>
    </xf>
    <xf numFmtId="49" fontId="27" fillId="30" borderId="11" xfId="0" applyNumberFormat="1" applyFont="1" applyFill="1" applyBorder="1" applyAlignment="1">
      <alignment horizontal="center" vertical="center"/>
    </xf>
    <xf numFmtId="0" fontId="27" fillId="30" borderId="11" xfId="0" applyFont="1" applyFill="1" applyBorder="1" applyAlignment="1">
      <alignment horizontal="left" vertical="center" wrapText="1" shrinkToFit="1"/>
    </xf>
    <xf numFmtId="172" fontId="21" fillId="30" borderId="11" xfId="0" applyNumberFormat="1" applyFont="1" applyFill="1" applyBorder="1" applyAlignment="1">
      <alignment horizontal="right" vertical="center"/>
    </xf>
    <xf numFmtId="49" fontId="20" fillId="31" borderId="11" xfId="0" applyNumberFormat="1" applyFont="1" applyFill="1" applyBorder="1" applyAlignment="1">
      <alignment/>
    </xf>
    <xf numFmtId="49" fontId="27" fillId="31" borderId="11" xfId="0" applyNumberFormat="1" applyFont="1" applyFill="1" applyBorder="1" applyAlignment="1">
      <alignment horizontal="center" vertical="center"/>
    </xf>
    <xf numFmtId="0" fontId="27" fillId="31" borderId="11" xfId="0" applyFont="1" applyFill="1" applyBorder="1" applyAlignment="1">
      <alignment horizontal="left" vertical="center" wrapText="1" shrinkToFit="1"/>
    </xf>
    <xf numFmtId="172" fontId="21" fillId="31" borderId="11" xfId="0" applyNumberFormat="1" applyFont="1" applyFill="1" applyBorder="1" applyAlignment="1">
      <alignment horizontal="right" vertical="center"/>
    </xf>
    <xf numFmtId="49" fontId="21" fillId="31" borderId="11" xfId="0" applyNumberFormat="1" applyFont="1" applyFill="1" applyBorder="1" applyAlignment="1">
      <alignment horizontal="center" vertical="center"/>
    </xf>
    <xf numFmtId="0" fontId="21" fillId="30" borderId="11" xfId="0" applyFont="1" applyFill="1" applyBorder="1" applyAlignment="1">
      <alignment horizontal="left" vertical="center" wrapText="1" shrinkToFit="1"/>
    </xf>
    <xf numFmtId="0" fontId="21" fillId="31" borderId="11" xfId="0" applyFont="1" applyFill="1" applyBorder="1" applyAlignment="1">
      <alignment vertical="center" wrapText="1" shrinkToFit="1"/>
    </xf>
    <xf numFmtId="0" fontId="27" fillId="31" borderId="11" xfId="0" applyFont="1" applyFill="1" applyBorder="1" applyAlignment="1">
      <alignment vertical="center" wrapText="1" shrinkToFit="1"/>
    </xf>
    <xf numFmtId="49" fontId="21" fillId="31" borderId="11" xfId="0" applyNumberFormat="1" applyFont="1" applyFill="1" applyBorder="1" applyAlignment="1">
      <alignment/>
    </xf>
    <xf numFmtId="49" fontId="21" fillId="30" borderId="11" xfId="0" applyNumberFormat="1" applyFont="1" applyFill="1" applyBorder="1" applyAlignment="1">
      <alignment/>
    </xf>
    <xf numFmtId="0" fontId="21" fillId="31" borderId="11" xfId="54" applyNumberFormat="1" applyFont="1" applyFill="1" applyBorder="1" applyAlignment="1">
      <alignment horizontal="justify" vertical="center" wrapText="1" shrinkToFit="1"/>
      <protection/>
    </xf>
    <xf numFmtId="49" fontId="20" fillId="32" borderId="11" xfId="0" applyNumberFormat="1" applyFont="1" applyFill="1" applyBorder="1" applyAlignment="1">
      <alignment/>
    </xf>
    <xf numFmtId="49" fontId="27" fillId="32" borderId="11" xfId="0" applyNumberFormat="1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left" vertical="center" wrapText="1" shrinkToFit="1"/>
    </xf>
    <xf numFmtId="172" fontId="27" fillId="32" borderId="11" xfId="0" applyNumberFormat="1" applyFont="1" applyFill="1" applyBorder="1" applyAlignment="1">
      <alignment horizontal="right" vertical="center"/>
    </xf>
    <xf numFmtId="172" fontId="21" fillId="32" borderId="11" xfId="0" applyNumberFormat="1" applyFont="1" applyFill="1" applyBorder="1" applyAlignment="1">
      <alignment horizontal="right" vertical="center"/>
    </xf>
    <xf numFmtId="49" fontId="21" fillId="32" borderId="11" xfId="0" applyNumberFormat="1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vertical="center" wrapText="1" shrinkToFit="1"/>
    </xf>
    <xf numFmtId="0" fontId="27" fillId="32" borderId="11" xfId="0" applyFont="1" applyFill="1" applyBorder="1" applyAlignment="1">
      <alignment vertical="center" wrapText="1" shrinkToFit="1"/>
    </xf>
    <xf numFmtId="49" fontId="21" fillId="32" borderId="11" xfId="0" applyNumberFormat="1" applyFont="1" applyFill="1" applyBorder="1" applyAlignment="1">
      <alignment/>
    </xf>
    <xf numFmtId="49" fontId="21" fillId="33" borderId="11" xfId="0" applyNumberFormat="1" applyFont="1" applyFill="1" applyBorder="1" applyAlignment="1">
      <alignment/>
    </xf>
    <xf numFmtId="0" fontId="27" fillId="32" borderId="11" xfId="0" applyFont="1" applyFill="1" applyBorder="1" applyAlignment="1">
      <alignment horizontal="justify" vertical="center" wrapText="1" shrinkToFit="1"/>
    </xf>
    <xf numFmtId="172" fontId="21" fillId="33" borderId="11" xfId="0" applyNumberFormat="1" applyFont="1" applyFill="1" applyBorder="1" applyAlignment="1">
      <alignment horizontal="right" vertical="center"/>
    </xf>
    <xf numFmtId="49" fontId="40" fillId="26" borderId="11" xfId="0" applyNumberFormat="1" applyFont="1" applyFill="1" applyBorder="1" applyAlignment="1">
      <alignment/>
    </xf>
    <xf numFmtId="49" fontId="39" fillId="26" borderId="11" xfId="0" applyNumberFormat="1" applyFont="1" applyFill="1" applyBorder="1" applyAlignment="1">
      <alignment horizontal="center" vertical="center"/>
    </xf>
    <xf numFmtId="49" fontId="39" fillId="26" borderId="11" xfId="0" applyNumberFormat="1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vertical="center" wrapText="1" shrinkToFit="1"/>
    </xf>
    <xf numFmtId="172" fontId="40" fillId="26" borderId="11" xfId="0" applyNumberFormat="1" applyFont="1" applyFill="1" applyBorder="1" applyAlignment="1">
      <alignment horizontal="right" vertical="center"/>
    </xf>
    <xf numFmtId="49" fontId="36" fillId="27" borderId="11" xfId="0" applyNumberFormat="1" applyFont="1" applyFill="1" applyBorder="1" applyAlignment="1">
      <alignment/>
    </xf>
    <xf numFmtId="49" fontId="39" fillId="27" borderId="11" xfId="0" applyNumberFormat="1" applyFont="1" applyFill="1" applyBorder="1" applyAlignment="1">
      <alignment horizontal="center" vertical="center"/>
    </xf>
    <xf numFmtId="172" fontId="36" fillId="27" borderId="11" xfId="0" applyNumberFormat="1" applyFont="1" applyFill="1" applyBorder="1" applyAlignment="1">
      <alignment horizontal="right" vertical="center"/>
    </xf>
    <xf numFmtId="49" fontId="40" fillId="27" borderId="11" xfId="0" applyNumberFormat="1" applyFont="1" applyFill="1" applyBorder="1" applyAlignment="1">
      <alignment/>
    </xf>
    <xf numFmtId="0" fontId="39" fillId="26" borderId="11" xfId="0" applyFont="1" applyFill="1" applyBorder="1" applyAlignment="1">
      <alignment horizontal="left" vertical="center" wrapText="1" shrinkToFit="1"/>
    </xf>
    <xf numFmtId="172" fontId="40" fillId="27" borderId="11" xfId="0" applyNumberFormat="1" applyFont="1" applyFill="1" applyBorder="1" applyAlignment="1">
      <alignment horizontal="right" vertical="center"/>
    </xf>
    <xf numFmtId="49" fontId="36" fillId="26" borderId="11" xfId="0" applyNumberFormat="1" applyFont="1" applyFill="1" applyBorder="1" applyAlignment="1">
      <alignment/>
    </xf>
    <xf numFmtId="172" fontId="36" fillId="26" borderId="11" xfId="0" applyNumberFormat="1" applyFont="1" applyFill="1" applyBorder="1" applyAlignment="1">
      <alignment horizontal="right" vertical="center"/>
    </xf>
    <xf numFmtId="49" fontId="40" fillId="27" borderId="11" xfId="0" applyNumberFormat="1" applyFont="1" applyFill="1" applyBorder="1" applyAlignment="1">
      <alignment horizontal="center" vertical="center"/>
    </xf>
    <xf numFmtId="49" fontId="36" fillId="26" borderId="11" xfId="0" applyNumberFormat="1" applyFont="1" applyFill="1" applyBorder="1" applyAlignment="1">
      <alignment horizontal="center" vertical="center"/>
    </xf>
    <xf numFmtId="0" fontId="36" fillId="26" borderId="11" xfId="0" applyFont="1" applyFill="1" applyBorder="1" applyAlignment="1">
      <alignment horizontal="left" vertical="center" wrapText="1" shrinkToFit="1"/>
    </xf>
    <xf numFmtId="49" fontId="40" fillId="26" borderId="11" xfId="0" applyNumberFormat="1" applyFont="1" applyFill="1" applyBorder="1" applyAlignment="1">
      <alignment horizontal="center" vertical="center"/>
    </xf>
    <xf numFmtId="0" fontId="40" fillId="26" borderId="11" xfId="0" applyFont="1" applyFill="1" applyBorder="1" applyAlignment="1">
      <alignment horizontal="left" vertical="center" wrapText="1" shrinkToFit="1"/>
    </xf>
    <xf numFmtId="0" fontId="40" fillId="27" borderId="11" xfId="0" applyFont="1" applyFill="1" applyBorder="1" applyAlignment="1">
      <alignment vertical="center" wrapText="1" shrinkToFit="1"/>
    </xf>
    <xf numFmtId="0" fontId="36" fillId="27" borderId="11" xfId="0" applyFont="1" applyFill="1" applyBorder="1" applyAlignment="1">
      <alignment vertical="center" wrapText="1" shrinkToFit="1"/>
    </xf>
    <xf numFmtId="0" fontId="39" fillId="27" borderId="11" xfId="0" applyFont="1" applyFill="1" applyBorder="1" applyAlignment="1">
      <alignment horizontal="left" vertical="center" wrapText="1" shrinkToFit="1"/>
    </xf>
    <xf numFmtId="0" fontId="37" fillId="27" borderId="11" xfId="0" applyFont="1" applyFill="1" applyBorder="1" applyAlignment="1">
      <alignment horizontal="left" vertical="center" wrapText="1" shrinkToFit="1"/>
    </xf>
    <xf numFmtId="0" fontId="0" fillId="0" borderId="20" xfId="0" applyFont="1" applyBorder="1" applyAlignment="1">
      <alignment/>
    </xf>
    <xf numFmtId="49" fontId="43" fillId="28" borderId="11" xfId="0" applyNumberFormat="1" applyFont="1" applyFill="1" applyBorder="1" applyAlignment="1">
      <alignment horizontal="center" vertical="center"/>
    </xf>
    <xf numFmtId="49" fontId="44" fillId="28" borderId="11" xfId="0" applyNumberFormat="1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 wrapText="1" shrinkToFit="1"/>
    </xf>
    <xf numFmtId="172" fontId="43" fillId="28" borderId="12" xfId="0" applyNumberFormat="1" applyFont="1" applyFill="1" applyBorder="1" applyAlignment="1">
      <alignment horizontal="right" vertical="center" wrapText="1"/>
    </xf>
    <xf numFmtId="172" fontId="43" fillId="28" borderId="20" xfId="0" applyNumberFormat="1" applyFont="1" applyFill="1" applyBorder="1" applyAlignment="1">
      <alignment horizontal="right" vertical="center" wrapText="1"/>
    </xf>
    <xf numFmtId="49" fontId="22" fillId="32" borderId="11" xfId="0" applyNumberFormat="1" applyFont="1" applyFill="1" applyBorder="1" applyAlignment="1">
      <alignment/>
    </xf>
    <xf numFmtId="49" fontId="45" fillId="32" borderId="11" xfId="0" applyNumberFormat="1" applyFont="1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left" vertical="center" wrapText="1" shrinkToFit="1"/>
    </xf>
    <xf numFmtId="172" fontId="45" fillId="32" borderId="12" xfId="0" applyNumberFormat="1" applyFont="1" applyFill="1" applyBorder="1" applyAlignment="1">
      <alignment horizontal="right" vertical="center"/>
    </xf>
    <xf numFmtId="172" fontId="45" fillId="32" borderId="20" xfId="0" applyNumberFormat="1" applyFont="1" applyFill="1" applyBorder="1" applyAlignment="1">
      <alignment horizontal="right" vertical="center"/>
    </xf>
    <xf numFmtId="49" fontId="22" fillId="26" borderId="11" xfId="0" applyNumberFormat="1" applyFont="1" applyFill="1" applyBorder="1" applyAlignment="1">
      <alignment/>
    </xf>
    <xf numFmtId="49" fontId="45" fillId="26" borderId="11" xfId="0" applyNumberFormat="1" applyFont="1" applyFill="1" applyBorder="1" applyAlignment="1">
      <alignment horizontal="center" vertical="center"/>
    </xf>
    <xf numFmtId="0" fontId="45" fillId="26" borderId="11" xfId="0" applyFont="1" applyFill="1" applyBorder="1" applyAlignment="1">
      <alignment horizontal="left" vertical="center" wrapText="1" shrinkToFit="1"/>
    </xf>
    <xf numFmtId="172" fontId="32" fillId="26" borderId="12" xfId="0" applyNumberFormat="1" applyFont="1" applyFill="1" applyBorder="1" applyAlignment="1">
      <alignment horizontal="right" vertical="center"/>
    </xf>
    <xf numFmtId="172" fontId="32" fillId="26" borderId="20" xfId="0" applyNumberFormat="1" applyFont="1" applyFill="1" applyBorder="1" applyAlignment="1">
      <alignment horizontal="right" vertical="center"/>
    </xf>
    <xf numFmtId="49" fontId="42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vertical="center" wrapText="1" shrinkToFit="1"/>
    </xf>
    <xf numFmtId="172" fontId="22" fillId="26" borderId="12" xfId="0" applyNumberFormat="1" applyFont="1" applyFill="1" applyBorder="1" applyAlignment="1">
      <alignment horizontal="right" vertical="center"/>
    </xf>
    <xf numFmtId="172" fontId="22" fillId="26" borderId="20" xfId="0" applyNumberFormat="1" applyFont="1" applyFill="1" applyBorder="1" applyAlignment="1">
      <alignment horizontal="right" vertical="center"/>
    </xf>
    <xf numFmtId="49" fontId="22" fillId="30" borderId="11" xfId="0" applyNumberFormat="1" applyFont="1" applyFill="1" applyBorder="1" applyAlignment="1">
      <alignment/>
    </xf>
    <xf numFmtId="49" fontId="45" fillId="30" borderId="11" xfId="0" applyNumberFormat="1" applyFont="1" applyFill="1" applyBorder="1" applyAlignment="1">
      <alignment horizontal="center" vertical="center"/>
    </xf>
    <xf numFmtId="0" fontId="45" fillId="30" borderId="11" xfId="0" applyFont="1" applyFill="1" applyBorder="1" applyAlignment="1">
      <alignment horizontal="left" vertical="center" wrapText="1" shrinkToFit="1"/>
    </xf>
    <xf numFmtId="172" fontId="32" fillId="30" borderId="12" xfId="0" applyNumberFormat="1" applyFont="1" applyFill="1" applyBorder="1" applyAlignment="1">
      <alignment horizontal="right" vertical="center"/>
    </xf>
    <xf numFmtId="172" fontId="32" fillId="30" borderId="20" xfId="0" applyNumberFormat="1" applyFont="1" applyFill="1" applyBorder="1" applyAlignment="1">
      <alignment horizontal="right" vertical="center"/>
    </xf>
    <xf numFmtId="49" fontId="43" fillId="26" borderId="11" xfId="0" applyNumberFormat="1" applyFont="1" applyFill="1" applyBorder="1" applyAlignment="1">
      <alignment/>
    </xf>
    <xf numFmtId="49" fontId="44" fillId="26" borderId="11" xfId="0" applyNumberFormat="1" applyFont="1" applyFill="1" applyBorder="1" applyAlignment="1">
      <alignment horizontal="center" vertical="center"/>
    </xf>
    <xf numFmtId="49" fontId="44" fillId="26" borderId="11" xfId="0" applyNumberFormat="1" applyFont="1" applyFill="1" applyBorder="1" applyAlignment="1">
      <alignment horizontal="center" vertical="center" wrapText="1"/>
    </xf>
    <xf numFmtId="0" fontId="43" fillId="26" borderId="11" xfId="0" applyFont="1" applyFill="1" applyBorder="1" applyAlignment="1">
      <alignment vertical="center" wrapText="1" shrinkToFit="1"/>
    </xf>
    <xf numFmtId="172" fontId="43" fillId="26" borderId="12" xfId="0" applyNumberFormat="1" applyFont="1" applyFill="1" applyBorder="1" applyAlignment="1">
      <alignment horizontal="right" vertical="center"/>
    </xf>
    <xf numFmtId="172" fontId="43" fillId="26" borderId="20" xfId="0" applyNumberFormat="1" applyFont="1" applyFill="1" applyBorder="1" applyAlignment="1">
      <alignment horizontal="right" vertical="center"/>
    </xf>
    <xf numFmtId="49" fontId="46" fillId="26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vertical="center" wrapText="1" shrinkToFit="1"/>
    </xf>
    <xf numFmtId="0" fontId="22" fillId="26" borderId="11" xfId="0" applyFont="1" applyFill="1" applyBorder="1" applyAlignment="1">
      <alignment vertical="center" wrapText="1" shrinkToFit="1"/>
    </xf>
    <xf numFmtId="49" fontId="44" fillId="28" borderId="11" xfId="0" applyNumberFormat="1" applyFont="1" applyFill="1" applyBorder="1" applyAlignment="1">
      <alignment horizontal="center" vertical="center"/>
    </xf>
    <xf numFmtId="49" fontId="48" fillId="28" borderId="11" xfId="0" applyNumberFormat="1" applyFont="1" applyFill="1" applyBorder="1" applyAlignment="1">
      <alignment horizontal="center" vertical="center"/>
    </xf>
    <xf numFmtId="172" fontId="43" fillId="28" borderId="12" xfId="0" applyNumberFormat="1" applyFont="1" applyFill="1" applyBorder="1" applyAlignment="1">
      <alignment horizontal="right" vertical="center"/>
    </xf>
    <xf numFmtId="172" fontId="43" fillId="28" borderId="20" xfId="0" applyNumberFormat="1" applyFont="1" applyFill="1" applyBorder="1" applyAlignment="1">
      <alignment horizontal="right" vertical="center"/>
    </xf>
    <xf numFmtId="172" fontId="32" fillId="32" borderId="12" xfId="0" applyNumberFormat="1" applyFont="1" applyFill="1" applyBorder="1" applyAlignment="1">
      <alignment horizontal="right" vertical="center"/>
    </xf>
    <xf numFmtId="172" fontId="32" fillId="32" borderId="20" xfId="0" applyNumberFormat="1" applyFont="1" applyFill="1" applyBorder="1" applyAlignment="1">
      <alignment horizontal="right" vertical="center"/>
    </xf>
    <xf numFmtId="49" fontId="22" fillId="31" borderId="11" xfId="0" applyNumberFormat="1" applyFont="1" applyFill="1" applyBorder="1" applyAlignment="1">
      <alignment/>
    </xf>
    <xf numFmtId="49" fontId="45" fillId="31" borderId="11" xfId="0" applyNumberFormat="1" applyFont="1" applyFill="1" applyBorder="1" applyAlignment="1">
      <alignment horizontal="center" vertical="center"/>
    </xf>
    <xf numFmtId="0" fontId="45" fillId="31" borderId="11" xfId="0" applyFont="1" applyFill="1" applyBorder="1" applyAlignment="1">
      <alignment horizontal="left" vertical="center" wrapText="1" shrinkToFit="1"/>
    </xf>
    <xf numFmtId="172" fontId="32" fillId="31" borderId="12" xfId="0" applyNumberFormat="1" applyFont="1" applyFill="1" applyBorder="1" applyAlignment="1">
      <alignment horizontal="right" vertical="center"/>
    </xf>
    <xf numFmtId="172" fontId="32" fillId="31" borderId="20" xfId="0" applyNumberFormat="1" applyFont="1" applyFill="1" applyBorder="1" applyAlignment="1">
      <alignment horizontal="right" vertical="center"/>
    </xf>
    <xf numFmtId="49" fontId="43" fillId="27" borderId="11" xfId="0" applyNumberFormat="1" applyFont="1" applyFill="1" applyBorder="1" applyAlignment="1">
      <alignment/>
    </xf>
    <xf numFmtId="49" fontId="44" fillId="27" borderId="11" xfId="0" applyNumberFormat="1" applyFont="1" applyFill="1" applyBorder="1" applyAlignment="1">
      <alignment horizontal="center" vertical="center"/>
    </xf>
    <xf numFmtId="0" fontId="44" fillId="26" borderId="11" xfId="0" applyFont="1" applyFill="1" applyBorder="1" applyAlignment="1">
      <alignment horizontal="left" vertical="center" wrapText="1" shrinkToFit="1"/>
    </xf>
    <xf numFmtId="172" fontId="43" fillId="27" borderId="12" xfId="0" applyNumberFormat="1" applyFont="1" applyFill="1" applyBorder="1" applyAlignment="1">
      <alignment horizontal="right" vertical="center"/>
    </xf>
    <xf numFmtId="172" fontId="43" fillId="27" borderId="20" xfId="0" applyNumberFormat="1" applyFont="1" applyFill="1" applyBorder="1" applyAlignment="1">
      <alignment horizontal="right" vertical="center"/>
    </xf>
    <xf numFmtId="49" fontId="47" fillId="27" borderId="11" xfId="0" applyNumberFormat="1" applyFont="1" applyFill="1" applyBorder="1" applyAlignment="1">
      <alignment/>
    </xf>
    <xf numFmtId="49" fontId="46" fillId="27" borderId="11" xfId="0" applyNumberFormat="1" applyFont="1" applyFill="1" applyBorder="1" applyAlignment="1">
      <alignment horizontal="center" vertical="center"/>
    </xf>
    <xf numFmtId="0" fontId="46" fillId="26" borderId="11" xfId="0" applyFont="1" applyFill="1" applyBorder="1" applyAlignment="1">
      <alignment horizontal="left" vertical="center" wrapText="1" shrinkToFit="1"/>
    </xf>
    <xf numFmtId="172" fontId="47" fillId="27" borderId="12" xfId="0" applyNumberFormat="1" applyFont="1" applyFill="1" applyBorder="1" applyAlignment="1">
      <alignment horizontal="right" vertical="center"/>
    </xf>
    <xf numFmtId="172" fontId="47" fillId="27" borderId="20" xfId="0" applyNumberFormat="1" applyFont="1" applyFill="1" applyBorder="1" applyAlignment="1">
      <alignment horizontal="right" vertical="center"/>
    </xf>
    <xf numFmtId="49" fontId="22" fillId="27" borderId="11" xfId="0" applyNumberFormat="1" applyFont="1" applyFill="1" applyBorder="1" applyAlignment="1">
      <alignment/>
    </xf>
    <xf numFmtId="49" fontId="45" fillId="27" borderId="11" xfId="0" applyNumberFormat="1" applyFont="1" applyFill="1" applyBorder="1" applyAlignment="1">
      <alignment horizontal="center" vertical="center"/>
    </xf>
    <xf numFmtId="49" fontId="42" fillId="27" borderId="11" xfId="0" applyNumberFormat="1" applyFont="1" applyFill="1" applyBorder="1" applyAlignment="1">
      <alignment horizontal="center" vertical="center"/>
    </xf>
    <xf numFmtId="172" fontId="22" fillId="27" borderId="12" xfId="0" applyNumberFormat="1" applyFont="1" applyFill="1" applyBorder="1" applyAlignment="1">
      <alignment horizontal="right" vertical="center"/>
    </xf>
    <xf numFmtId="172" fontId="22" fillId="27" borderId="20" xfId="0" applyNumberFormat="1" applyFont="1" applyFill="1" applyBorder="1" applyAlignment="1">
      <alignment horizontal="right" vertical="center"/>
    </xf>
    <xf numFmtId="0" fontId="42" fillId="27" borderId="11" xfId="0" applyFont="1" applyFill="1" applyBorder="1" applyAlignment="1">
      <alignment horizontal="left" vertical="center" wrapText="1" shrinkToFit="1"/>
    </xf>
    <xf numFmtId="0" fontId="22" fillId="26" borderId="11" xfId="0" applyFont="1" applyFill="1" applyBorder="1" applyAlignment="1">
      <alignment vertical="top" wrapText="1"/>
    </xf>
    <xf numFmtId="49" fontId="32" fillId="26" borderId="11" xfId="0" applyNumberFormat="1" applyFont="1" applyFill="1" applyBorder="1" applyAlignment="1">
      <alignment/>
    </xf>
    <xf numFmtId="49" fontId="49" fillId="26" borderId="11" xfId="0" applyNumberFormat="1" applyFont="1" applyFill="1" applyBorder="1" applyAlignment="1">
      <alignment horizontal="center" vertical="center"/>
    </xf>
    <xf numFmtId="49" fontId="47" fillId="26" borderId="11" xfId="0" applyNumberFormat="1" applyFont="1" applyFill="1" applyBorder="1" applyAlignment="1">
      <alignment/>
    </xf>
    <xf numFmtId="172" fontId="47" fillId="26" borderId="12" xfId="0" applyNumberFormat="1" applyFont="1" applyFill="1" applyBorder="1" applyAlignment="1">
      <alignment horizontal="right" vertical="center"/>
    </xf>
    <xf numFmtId="172" fontId="47" fillId="26" borderId="20" xfId="0" applyNumberFormat="1" applyFont="1" applyFill="1" applyBorder="1" applyAlignment="1">
      <alignment horizontal="right" vertical="center"/>
    </xf>
    <xf numFmtId="49" fontId="47" fillId="26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left" vertical="center" wrapText="1" shrinkToFit="1"/>
    </xf>
    <xf numFmtId="49" fontId="22" fillId="26" borderId="11" xfId="0" applyNumberFormat="1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left" vertical="center" wrapText="1" shrinkToFit="1"/>
    </xf>
    <xf numFmtId="49" fontId="42" fillId="26" borderId="11" xfId="0" applyNumberFormat="1" applyFont="1" applyFill="1" applyBorder="1" applyAlignment="1">
      <alignment horizontal="center" vertical="center" wrapText="1" shrinkToFit="1"/>
    </xf>
    <xf numFmtId="49" fontId="32" fillId="32" borderId="11" xfId="0" applyNumberFormat="1" applyFont="1" applyFill="1" applyBorder="1" applyAlignment="1">
      <alignment horizontal="center" vertical="center"/>
    </xf>
    <xf numFmtId="0" fontId="32" fillId="32" borderId="11" xfId="0" applyFont="1" applyFill="1" applyBorder="1" applyAlignment="1">
      <alignment vertical="center" wrapText="1" shrinkToFit="1"/>
    </xf>
    <xf numFmtId="49" fontId="32" fillId="31" borderId="11" xfId="0" applyNumberFormat="1" applyFont="1" applyFill="1" applyBorder="1" applyAlignment="1">
      <alignment horizontal="center" vertical="center"/>
    </xf>
    <xf numFmtId="0" fontId="32" fillId="30" borderId="11" xfId="0" applyFont="1" applyFill="1" applyBorder="1" applyAlignment="1">
      <alignment horizontal="left" vertical="center" wrapText="1" shrinkToFit="1"/>
    </xf>
    <xf numFmtId="49" fontId="43" fillId="27" borderId="11" xfId="0" applyNumberFormat="1" applyFont="1" applyFill="1" applyBorder="1" applyAlignment="1">
      <alignment horizontal="center" vertical="center"/>
    </xf>
    <xf numFmtId="49" fontId="43" fillId="26" borderId="11" xfId="0" applyNumberFormat="1" applyFont="1" applyFill="1" applyBorder="1" applyAlignment="1">
      <alignment horizontal="center" vertical="center"/>
    </xf>
    <xf numFmtId="0" fontId="43" fillId="26" borderId="11" xfId="0" applyFont="1" applyFill="1" applyBorder="1" applyAlignment="1">
      <alignment horizontal="left" vertical="center" wrapText="1" shrinkToFit="1"/>
    </xf>
    <xf numFmtId="49" fontId="22" fillId="27" borderId="11" xfId="0" applyNumberFormat="1" applyFont="1" applyFill="1" applyBorder="1" applyAlignment="1">
      <alignment horizontal="center" vertical="center"/>
    </xf>
    <xf numFmtId="0" fontId="45" fillId="32" borderId="11" xfId="0" applyFont="1" applyFill="1" applyBorder="1" applyAlignment="1">
      <alignment vertical="center" wrapText="1" shrinkToFit="1"/>
    </xf>
    <xf numFmtId="0" fontId="32" fillId="31" borderId="11" xfId="0" applyFont="1" applyFill="1" applyBorder="1" applyAlignment="1">
      <alignment vertical="center" wrapText="1" shrinkToFit="1"/>
    </xf>
    <xf numFmtId="0" fontId="43" fillId="27" borderId="11" xfId="0" applyFont="1" applyFill="1" applyBorder="1" applyAlignment="1">
      <alignment vertical="center" wrapText="1" shrinkToFit="1"/>
    </xf>
    <xf numFmtId="49" fontId="32" fillId="27" borderId="11" xfId="0" applyNumberFormat="1" applyFont="1" applyFill="1" applyBorder="1" applyAlignment="1">
      <alignment/>
    </xf>
    <xf numFmtId="0" fontId="32" fillId="27" borderId="11" xfId="0" applyFont="1" applyFill="1" applyBorder="1" applyAlignment="1">
      <alignment vertical="center" wrapText="1" shrinkToFit="1"/>
    </xf>
    <xf numFmtId="172" fontId="32" fillId="27" borderId="12" xfId="0" applyNumberFormat="1" applyFont="1" applyFill="1" applyBorder="1" applyAlignment="1">
      <alignment horizontal="right" vertical="center"/>
    </xf>
    <xf numFmtId="172" fontId="32" fillId="27" borderId="20" xfId="0" applyNumberFormat="1" applyFont="1" applyFill="1" applyBorder="1" applyAlignment="1">
      <alignment horizontal="right" vertical="center"/>
    </xf>
    <xf numFmtId="0" fontId="47" fillId="27" borderId="11" xfId="0" applyFont="1" applyFill="1" applyBorder="1" applyAlignment="1">
      <alignment vertical="center" wrapText="1" shrinkToFit="1"/>
    </xf>
    <xf numFmtId="0" fontId="45" fillId="31" borderId="11" xfId="0" applyFont="1" applyFill="1" applyBorder="1" applyAlignment="1">
      <alignment vertical="center" wrapText="1" shrinkToFit="1"/>
    </xf>
    <xf numFmtId="172" fontId="59" fillId="26" borderId="12" xfId="0" applyNumberFormat="1" applyFont="1" applyFill="1" applyBorder="1" applyAlignment="1">
      <alignment horizontal="right" vertical="center"/>
    </xf>
    <xf numFmtId="172" fontId="59" fillId="26" borderId="20" xfId="0" applyNumberFormat="1" applyFont="1" applyFill="1" applyBorder="1" applyAlignment="1">
      <alignment horizontal="right" vertical="center"/>
    </xf>
    <xf numFmtId="49" fontId="32" fillId="31" borderId="11" xfId="0" applyNumberFormat="1" applyFont="1" applyFill="1" applyBorder="1" applyAlignment="1">
      <alignment/>
    </xf>
    <xf numFmtId="0" fontId="44" fillId="27" borderId="11" xfId="0" applyFont="1" applyFill="1" applyBorder="1" applyAlignment="1">
      <alignment horizontal="left" vertical="center" wrapText="1" shrinkToFit="1"/>
    </xf>
    <xf numFmtId="0" fontId="46" fillId="27" borderId="11" xfId="0" applyFont="1" applyFill="1" applyBorder="1" applyAlignment="1">
      <alignment horizontal="left" vertical="center" wrapText="1" shrinkToFit="1"/>
    </xf>
    <xf numFmtId="49" fontId="32" fillId="32" borderId="11" xfId="0" applyNumberFormat="1" applyFont="1" applyFill="1" applyBorder="1" applyAlignment="1">
      <alignment/>
    </xf>
    <xf numFmtId="49" fontId="32" fillId="30" borderId="11" xfId="0" applyNumberFormat="1" applyFont="1" applyFill="1" applyBorder="1" applyAlignment="1">
      <alignment/>
    </xf>
    <xf numFmtId="49" fontId="32" fillId="33" borderId="11" xfId="0" applyNumberFormat="1" applyFont="1" applyFill="1" applyBorder="1" applyAlignment="1">
      <alignment/>
    </xf>
    <xf numFmtId="0" fontId="45" fillId="32" borderId="11" xfId="0" applyFont="1" applyFill="1" applyBorder="1" applyAlignment="1">
      <alignment horizontal="justify" vertical="center" wrapText="1" shrinkToFit="1"/>
    </xf>
    <xf numFmtId="172" fontId="32" fillId="33" borderId="12" xfId="0" applyNumberFormat="1" applyFont="1" applyFill="1" applyBorder="1" applyAlignment="1">
      <alignment horizontal="right" vertical="center"/>
    </xf>
    <xf numFmtId="172" fontId="32" fillId="33" borderId="20" xfId="0" applyNumberFormat="1" applyFont="1" applyFill="1" applyBorder="1" applyAlignment="1">
      <alignment horizontal="right" vertical="center"/>
    </xf>
    <xf numFmtId="0" fontId="32" fillId="31" borderId="11" xfId="54" applyNumberFormat="1" applyFont="1" applyFill="1" applyBorder="1" applyAlignment="1">
      <alignment horizontal="justify" vertical="center" wrapText="1" shrinkToFit="1"/>
      <protection/>
    </xf>
    <xf numFmtId="172" fontId="45" fillId="26" borderId="12" xfId="0" applyNumberFormat="1" applyFont="1" applyFill="1" applyBorder="1" applyAlignment="1">
      <alignment horizontal="right" vertical="center"/>
    </xf>
    <xf numFmtId="172" fontId="45" fillId="26" borderId="20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21" fillId="26" borderId="12" xfId="0" applyFont="1" applyFill="1" applyBorder="1" applyAlignment="1">
      <alignment horizontal="justify" vertical="center" wrapText="1" shrinkToFit="1"/>
    </xf>
    <xf numFmtId="0" fontId="20" fillId="26" borderId="12" xfId="0" applyFont="1" applyFill="1" applyBorder="1" applyAlignment="1">
      <alignment horizontal="justify" vertical="center" wrapText="1" shrinkToFit="1"/>
    </xf>
    <xf numFmtId="0" fontId="20" fillId="26" borderId="24" xfId="0" applyFont="1" applyFill="1" applyBorder="1" applyAlignment="1">
      <alignment horizontal="justify" vertical="center" wrapText="1" shrinkToFit="1"/>
    </xf>
    <xf numFmtId="0" fontId="21" fillId="26" borderId="24" xfId="0" applyFont="1" applyFill="1" applyBorder="1" applyAlignment="1">
      <alignment horizontal="justify" wrapText="1"/>
    </xf>
    <xf numFmtId="0" fontId="20" fillId="27" borderId="24" xfId="0" applyFont="1" applyFill="1" applyBorder="1" applyAlignment="1">
      <alignment horizontal="justify" vertical="top" wrapText="1"/>
    </xf>
    <xf numFmtId="0" fontId="20" fillId="26" borderId="24" xfId="0" applyFont="1" applyFill="1" applyBorder="1" applyAlignment="1">
      <alignment horizontal="justify" vertical="top" wrapText="1"/>
    </xf>
    <xf numFmtId="49" fontId="20" fillId="26" borderId="25" xfId="0" applyNumberFormat="1" applyFont="1" applyFill="1" applyBorder="1" applyAlignment="1">
      <alignment horizontal="left" vertical="center" wrapText="1"/>
    </xf>
    <xf numFmtId="0" fontId="20" fillId="26" borderId="25" xfId="53" applyFont="1" applyFill="1" applyBorder="1" applyAlignment="1">
      <alignment wrapText="1"/>
      <protection/>
    </xf>
    <xf numFmtId="0" fontId="20" fillId="26" borderId="26" xfId="0" applyFont="1" applyFill="1" applyBorder="1" applyAlignment="1">
      <alignment horizontal="justify" vertical="center" wrapText="1" shrinkToFit="1"/>
    </xf>
    <xf numFmtId="0" fontId="20" fillId="26" borderId="14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horizontal="center"/>
    </xf>
    <xf numFmtId="172" fontId="21" fillId="26" borderId="20" xfId="0" applyNumberFormat="1" applyFont="1" applyFill="1" applyBorder="1" applyAlignment="1">
      <alignment horizontal="right" vertical="center" wrapText="1" shrinkToFit="1"/>
    </xf>
    <xf numFmtId="172" fontId="57" fillId="26" borderId="20" xfId="0" applyNumberFormat="1" applyFont="1" applyFill="1" applyBorder="1" applyAlignment="1">
      <alignment horizontal="right" vertical="center" wrapText="1" shrinkToFit="1"/>
    </xf>
    <xf numFmtId="172" fontId="27" fillId="26" borderId="11" xfId="0" applyNumberFormat="1" applyFont="1" applyFill="1" applyBorder="1" applyAlignment="1">
      <alignment horizontal="right" vertical="center"/>
    </xf>
    <xf numFmtId="172" fontId="20" fillId="34" borderId="11" xfId="0" applyNumberFormat="1" applyFont="1" applyFill="1" applyBorder="1" applyAlignment="1">
      <alignment horizontal="right" vertical="center"/>
    </xf>
    <xf numFmtId="49" fontId="28" fillId="34" borderId="11" xfId="0" applyNumberFormat="1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left" vertical="center" wrapText="1" shrinkToFit="1"/>
    </xf>
    <xf numFmtId="0" fontId="0" fillId="34" borderId="0" xfId="0" applyFill="1" applyAlignment="1">
      <alignment/>
    </xf>
    <xf numFmtId="0" fontId="20" fillId="34" borderId="11" xfId="0" applyFont="1" applyFill="1" applyBorder="1" applyAlignment="1">
      <alignment horizontal="left" vertical="center" wrapText="1" shrinkToFit="1"/>
    </xf>
    <xf numFmtId="172" fontId="0" fillId="34" borderId="0" xfId="0" applyNumberFormat="1" applyFill="1" applyAlignment="1">
      <alignment/>
    </xf>
    <xf numFmtId="49" fontId="37" fillId="35" borderId="11" xfId="0" applyNumberFormat="1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left" vertical="center" wrapText="1" shrinkToFit="1"/>
    </xf>
    <xf numFmtId="172" fontId="36" fillId="35" borderId="11" xfId="0" applyNumberFormat="1" applyFont="1" applyFill="1" applyBorder="1" applyAlignment="1">
      <alignment horizontal="right" vertical="center"/>
    </xf>
    <xf numFmtId="49" fontId="27" fillId="36" borderId="11" xfId="0" applyNumberFormat="1" applyFont="1" applyFill="1" applyBorder="1" applyAlignment="1">
      <alignment horizontal="center" vertical="center"/>
    </xf>
    <xf numFmtId="0" fontId="27" fillId="36" borderId="11" xfId="0" applyFont="1" applyFill="1" applyBorder="1" applyAlignment="1">
      <alignment horizontal="left" vertical="center" wrapText="1" shrinkToFit="1"/>
    </xf>
    <xf numFmtId="172" fontId="27" fillId="36" borderId="11" xfId="0" applyNumberFormat="1" applyFont="1" applyFill="1" applyBorder="1" applyAlignment="1">
      <alignment horizontal="right" vertical="center"/>
    </xf>
    <xf numFmtId="172" fontId="21" fillId="36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34" borderId="12" xfId="0" applyNumberFormat="1" applyFont="1" applyFill="1" applyBorder="1" applyAlignment="1">
      <alignment horizontal="justify" vertical="center" wrapText="1" shrinkToFit="1"/>
    </xf>
    <xf numFmtId="0" fontId="20" fillId="34" borderId="11" xfId="0" applyFont="1" applyFill="1" applyBorder="1" applyAlignment="1">
      <alignment horizontal="justify" vertical="center" wrapText="1" shrinkToFit="1"/>
    </xf>
    <xf numFmtId="0" fontId="20" fillId="34" borderId="16" xfId="0" applyFont="1" applyFill="1" applyBorder="1" applyAlignment="1">
      <alignment horizontal="justify" vertical="center" wrapText="1" shrinkToFit="1"/>
    </xf>
    <xf numFmtId="172" fontId="20" fillId="34" borderId="16" xfId="0" applyNumberFormat="1" applyFont="1" applyFill="1" applyBorder="1" applyAlignment="1">
      <alignment horizontal="right" vertical="center" wrapText="1" shrinkToFit="1"/>
    </xf>
    <xf numFmtId="0" fontId="20" fillId="26" borderId="11" xfId="0" applyFont="1" applyFill="1" applyBorder="1" applyAlignment="1">
      <alignment horizontal="center" vertical="center" wrapText="1" shrinkToFit="1"/>
    </xf>
    <xf numFmtId="0" fontId="20" fillId="0" borderId="27" xfId="0" applyFont="1" applyBorder="1" applyAlignment="1">
      <alignment horizontal="center" vertical="center" wrapText="1" shrinkToFit="1"/>
    </xf>
    <xf numFmtId="0" fontId="20" fillId="0" borderId="28" xfId="0" applyFont="1" applyBorder="1" applyAlignment="1">
      <alignment horizontal="center" vertical="center" wrapText="1" shrinkToFit="1"/>
    </xf>
    <xf numFmtId="0" fontId="0" fillId="26" borderId="0" xfId="0" applyFont="1" applyFill="1" applyAlignment="1">
      <alignment horizontal="right"/>
    </xf>
    <xf numFmtId="3" fontId="20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2" fillId="0" borderId="25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center" wrapText="1" shrinkToFit="1"/>
    </xf>
    <xf numFmtId="0" fontId="22" fillId="0" borderId="28" xfId="0" applyFont="1" applyBorder="1" applyAlignment="1">
      <alignment horizontal="left" vertical="center" wrapText="1" shrinkToFit="1"/>
    </xf>
    <xf numFmtId="0" fontId="22" fillId="0" borderId="12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2" fillId="26" borderId="12" xfId="0" applyFont="1" applyFill="1" applyBorder="1" applyAlignment="1">
      <alignment horizontal="left" vertical="center" wrapText="1" shrinkToFit="1"/>
    </xf>
    <xf numFmtId="0" fontId="22" fillId="26" borderId="16" xfId="0" applyFont="1" applyFill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20" fillId="26" borderId="11" xfId="0" applyFont="1" applyFill="1" applyBorder="1" applyAlignment="1">
      <alignment horizontal="center" vertical="center" wrapText="1" shrinkToFit="1"/>
    </xf>
    <xf numFmtId="0" fontId="20" fillId="26" borderId="11" xfId="0" applyFont="1" applyFill="1" applyBorder="1" applyAlignment="1">
      <alignment horizontal="justify" vertical="center" wrapText="1" shrinkToFit="1"/>
    </xf>
    <xf numFmtId="0" fontId="27" fillId="0" borderId="0" xfId="0" applyFont="1" applyBorder="1" applyAlignment="1">
      <alignment horizontal="center" wrapText="1" shrinkToFit="1"/>
    </xf>
    <xf numFmtId="0" fontId="34" fillId="26" borderId="0" xfId="0" applyFont="1" applyFill="1" applyBorder="1" applyAlignment="1">
      <alignment horizontal="center" wrapText="1"/>
    </xf>
    <xf numFmtId="0" fontId="35" fillId="26" borderId="0" xfId="0" applyFont="1" applyFill="1" applyBorder="1" applyAlignment="1">
      <alignment horizontal="center" wrapText="1"/>
    </xf>
    <xf numFmtId="0" fontId="22" fillId="26" borderId="11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 shrinkToFit="1"/>
    </xf>
    <xf numFmtId="0" fontId="20" fillId="26" borderId="11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42" fillId="26" borderId="11" xfId="0" applyFont="1" applyFill="1" applyBorder="1" applyAlignment="1">
      <alignment horizontal="center" vertical="center" wrapText="1"/>
    </xf>
    <xf numFmtId="0" fontId="42" fillId="26" borderId="11" xfId="0" applyFont="1" applyFill="1" applyBorder="1" applyAlignment="1">
      <alignment horizontal="center" vertical="center" wrapText="1" shrinkToFit="1"/>
    </xf>
    <xf numFmtId="0" fontId="22" fillId="26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173" fontId="20" fillId="0" borderId="13" xfId="0" applyNumberFormat="1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173" fontId="21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 vertical="center" wrapText="1" shrinkToFit="1"/>
    </xf>
    <xf numFmtId="0" fontId="25" fillId="0" borderId="13" xfId="0" applyFont="1" applyBorder="1" applyAlignment="1">
      <alignment horizontal="center" vertical="top" wrapText="1"/>
    </xf>
    <xf numFmtId="172" fontId="20" fillId="0" borderId="11" xfId="0" applyNumberFormat="1" applyFont="1" applyBorder="1" applyAlignment="1">
      <alignment horizontal="center" vertical="top" wrapText="1"/>
    </xf>
    <xf numFmtId="3" fontId="21" fillId="0" borderId="0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22" fillId="0" borderId="11" xfId="0" applyNumberFormat="1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right" vertical="top" wrapText="1"/>
    </xf>
    <xf numFmtId="0" fontId="22" fillId="0" borderId="13" xfId="0" applyFont="1" applyBorder="1" applyAlignment="1">
      <alignment horizontal="left" vertical="center" wrapText="1" shrinkToFit="1"/>
    </xf>
    <xf numFmtId="0" fontId="22" fillId="0" borderId="2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\&#1041;&#1070;&#1044;&#1046;&#1045;&#1058;%20&#1042;&#1048;&#1057;&#1048;&#1052;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гарантий"/>
    </sheetNames>
    <sheetDataSet>
      <sheetData sheetId="0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="70" zoomScaleNormal="70" workbookViewId="0" topLeftCell="A1">
      <selection activeCell="C11" sqref="C11"/>
    </sheetView>
  </sheetViews>
  <sheetFormatPr defaultColWidth="9.00390625" defaultRowHeight="12.75"/>
  <cols>
    <col min="1" max="1" width="63.875" style="15" customWidth="1"/>
    <col min="2" max="2" width="26.75390625" style="15" customWidth="1"/>
    <col min="3" max="3" width="14.75390625" style="15" customWidth="1"/>
  </cols>
  <sheetData>
    <row r="1" spans="2:3" ht="15">
      <c r="B1" s="446" t="s">
        <v>55</v>
      </c>
      <c r="C1" s="446"/>
    </row>
    <row r="2" spans="2:3" ht="15">
      <c r="B2" s="446" t="s">
        <v>1</v>
      </c>
      <c r="C2" s="446"/>
    </row>
    <row r="3" spans="2:3" ht="15">
      <c r="B3" s="446" t="s">
        <v>2</v>
      </c>
      <c r="C3" s="446"/>
    </row>
    <row r="4" spans="2:3" ht="15">
      <c r="B4" s="446" t="s">
        <v>657</v>
      </c>
      <c r="C4" s="446"/>
    </row>
    <row r="5" spans="2:3" ht="15">
      <c r="B5" s="446"/>
      <c r="C5" s="446"/>
    </row>
    <row r="7" spans="1:3" ht="14.25">
      <c r="A7" s="445" t="s">
        <v>56</v>
      </c>
      <c r="B7" s="445"/>
      <c r="C7" s="445"/>
    </row>
    <row r="8" spans="1:3" ht="14.25">
      <c r="A8" s="445" t="s">
        <v>57</v>
      </c>
      <c r="B8" s="445"/>
      <c r="C8" s="445"/>
    </row>
    <row r="9" spans="1:3" ht="14.25">
      <c r="A9" s="445" t="s">
        <v>58</v>
      </c>
      <c r="B9" s="445"/>
      <c r="C9" s="445"/>
    </row>
    <row r="10" spans="1:3" ht="14.25">
      <c r="A10" s="445" t="s">
        <v>530</v>
      </c>
      <c r="B10" s="445"/>
      <c r="C10" s="445"/>
    </row>
    <row r="12" spans="1:3" ht="60">
      <c r="A12" s="186" t="s">
        <v>59</v>
      </c>
      <c r="B12" s="186" t="s">
        <v>60</v>
      </c>
      <c r="C12" s="186" t="s">
        <v>61</v>
      </c>
    </row>
    <row r="13" spans="1:3" ht="30">
      <c r="A13" s="187" t="s">
        <v>468</v>
      </c>
      <c r="B13" s="186" t="s">
        <v>62</v>
      </c>
      <c r="C13" s="188">
        <v>100</v>
      </c>
    </row>
    <row r="14" spans="1:3" ht="15" customHeight="1">
      <c r="A14" s="187" t="s">
        <v>469</v>
      </c>
      <c r="B14" s="186" t="s">
        <v>63</v>
      </c>
      <c r="C14" s="188">
        <v>100</v>
      </c>
    </row>
    <row r="15" spans="1:3" ht="60">
      <c r="A15" s="187" t="s">
        <v>470</v>
      </c>
      <c r="B15" s="186" t="s">
        <v>64</v>
      </c>
      <c r="C15" s="188">
        <v>100</v>
      </c>
    </row>
    <row r="16" spans="1:3" ht="38.25" customHeight="1">
      <c r="A16" s="187" t="s">
        <v>471</v>
      </c>
      <c r="B16" s="186" t="s">
        <v>65</v>
      </c>
      <c r="C16" s="188">
        <v>100</v>
      </c>
    </row>
    <row r="17" spans="1:3" ht="57.75" customHeight="1">
      <c r="A17" s="187" t="s">
        <v>472</v>
      </c>
      <c r="B17" s="186" t="s">
        <v>66</v>
      </c>
      <c r="C17" s="188">
        <v>100</v>
      </c>
    </row>
    <row r="18" spans="1:3" ht="18.75" customHeight="1">
      <c r="A18" s="187" t="s">
        <v>473</v>
      </c>
      <c r="B18" s="186" t="s">
        <v>67</v>
      </c>
      <c r="C18" s="188">
        <v>100</v>
      </c>
    </row>
    <row r="19" spans="1:3" ht="15">
      <c r="A19" s="33"/>
      <c r="B19" s="33"/>
      <c r="C19" s="33"/>
    </row>
    <row r="20" spans="1:3" ht="15">
      <c r="A20" s="33"/>
      <c r="B20" s="33"/>
      <c r="C20" s="33"/>
    </row>
    <row r="21" spans="1:3" ht="15">
      <c r="A21" s="33"/>
      <c r="B21" s="33"/>
      <c r="C21" s="33"/>
    </row>
    <row r="22" spans="1:3" ht="15">
      <c r="A22" s="33"/>
      <c r="B22" s="33"/>
      <c r="C22" s="33"/>
    </row>
    <row r="23" spans="1:3" ht="15">
      <c r="A23" s="33"/>
      <c r="B23" s="33"/>
      <c r="C23" s="33"/>
    </row>
  </sheetData>
  <sheetProtection selectLockedCells="1" selectUnlockedCells="1"/>
  <mergeCells count="9">
    <mergeCell ref="A8:C8"/>
    <mergeCell ref="A9:C9"/>
    <mergeCell ref="A10:C10"/>
    <mergeCell ref="B1:C1"/>
    <mergeCell ref="B2:C2"/>
    <mergeCell ref="B3:C3"/>
    <mergeCell ref="B4:C4"/>
    <mergeCell ref="B5:C5"/>
    <mergeCell ref="A7:C7"/>
  </mergeCells>
  <printOptions/>
  <pageMargins left="0.8522727272727273" right="0.7875" top="0.9861742424242425" bottom="0.9840277777777777" header="0.5118055555555555" footer="0.5118055555555555"/>
  <pageSetup fitToHeight="0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86"/>
  <sheetViews>
    <sheetView zoomScale="60" zoomScaleNormal="60" zoomScalePageLayoutView="0" workbookViewId="0" topLeftCell="A1">
      <selection activeCell="F1" sqref="F1:F4"/>
    </sheetView>
  </sheetViews>
  <sheetFormatPr defaultColWidth="9.00390625" defaultRowHeight="12.75"/>
  <cols>
    <col min="1" max="1" width="9.75390625" style="0" customWidth="1"/>
    <col min="2" max="2" width="11.75390625" style="15" customWidth="1"/>
    <col min="3" max="3" width="15.875" style="15" customWidth="1"/>
    <col min="4" max="4" width="9.75390625" style="15" customWidth="1"/>
    <col min="5" max="5" width="49.75390625" style="27" customWidth="1"/>
    <col min="6" max="6" width="18.75390625" style="15" customWidth="1"/>
  </cols>
  <sheetData>
    <row r="1" spans="1:6" ht="15">
      <c r="A1" s="192"/>
      <c r="B1" s="193"/>
      <c r="C1" s="193"/>
      <c r="D1" s="193"/>
      <c r="E1" s="194"/>
      <c r="F1" s="195" t="s">
        <v>291</v>
      </c>
    </row>
    <row r="2" spans="1:6" ht="15">
      <c r="A2" s="192"/>
      <c r="B2" s="193"/>
      <c r="C2" s="193"/>
      <c r="D2" s="193"/>
      <c r="E2" s="194"/>
      <c r="F2" s="195" t="s">
        <v>1</v>
      </c>
    </row>
    <row r="3" spans="1:6" ht="15">
      <c r="A3" s="192"/>
      <c r="B3" s="193"/>
      <c r="C3" s="193"/>
      <c r="D3" s="193"/>
      <c r="E3" s="194"/>
      <c r="F3" s="195" t="s">
        <v>2</v>
      </c>
    </row>
    <row r="4" spans="1:6" ht="15">
      <c r="A4" s="192"/>
      <c r="B4" s="193"/>
      <c r="C4" s="193"/>
      <c r="D4" s="193"/>
      <c r="E4" s="194"/>
      <c r="F4" s="195" t="s">
        <v>657</v>
      </c>
    </row>
    <row r="5" spans="1:6" ht="15">
      <c r="A5" s="192"/>
      <c r="B5" s="193"/>
      <c r="C5" s="193"/>
      <c r="D5" s="193"/>
      <c r="E5" s="194"/>
      <c r="F5" s="192"/>
    </row>
    <row r="6" spans="1:6" ht="15">
      <c r="A6" s="192"/>
      <c r="B6" s="193"/>
      <c r="C6" s="193"/>
      <c r="D6" s="193"/>
      <c r="E6" s="194"/>
      <c r="F6" s="195"/>
    </row>
    <row r="7" spans="1:6" ht="15" customHeight="1">
      <c r="A7" s="466" t="s">
        <v>292</v>
      </c>
      <c r="B7" s="466"/>
      <c r="C7" s="466"/>
      <c r="D7" s="466"/>
      <c r="E7" s="466"/>
      <c r="F7" s="466"/>
    </row>
    <row r="8" spans="1:6" ht="15" customHeight="1">
      <c r="A8" s="466" t="s">
        <v>2</v>
      </c>
      <c r="B8" s="466"/>
      <c r="C8" s="466"/>
      <c r="D8" s="466"/>
      <c r="E8" s="466"/>
      <c r="F8" s="466"/>
    </row>
    <row r="9" spans="1:6" ht="21" customHeight="1">
      <c r="A9" s="467" t="s">
        <v>606</v>
      </c>
      <c r="B9" s="467"/>
      <c r="C9" s="467"/>
      <c r="D9" s="467"/>
      <c r="E9" s="467"/>
      <c r="F9" s="467"/>
    </row>
    <row r="10" spans="1:6" ht="15">
      <c r="A10" s="192"/>
      <c r="B10" s="196"/>
      <c r="C10" s="196"/>
      <c r="D10" s="196"/>
      <c r="E10" s="197"/>
      <c r="F10" s="193"/>
    </row>
    <row r="11" spans="1:6" ht="15">
      <c r="A11" s="192"/>
      <c r="B11" s="196"/>
      <c r="C11" s="196"/>
      <c r="D11" s="196"/>
      <c r="E11" s="197"/>
      <c r="F11" s="195" t="s">
        <v>26</v>
      </c>
    </row>
    <row r="12" spans="1:6" ht="13.5" customHeight="1">
      <c r="A12" s="468" t="s">
        <v>293</v>
      </c>
      <c r="B12" s="469" t="s">
        <v>294</v>
      </c>
      <c r="C12" s="469" t="s">
        <v>153</v>
      </c>
      <c r="D12" s="469" t="s">
        <v>154</v>
      </c>
      <c r="E12" s="470" t="s">
        <v>155</v>
      </c>
      <c r="F12" s="471" t="s">
        <v>626</v>
      </c>
    </row>
    <row r="13" spans="1:6" ht="12.75">
      <c r="A13" s="468"/>
      <c r="B13" s="469"/>
      <c r="C13" s="469"/>
      <c r="D13" s="469"/>
      <c r="E13" s="470"/>
      <c r="F13" s="471"/>
    </row>
    <row r="14" spans="1:6" ht="12.75">
      <c r="A14" s="468"/>
      <c r="B14" s="469"/>
      <c r="C14" s="469"/>
      <c r="D14" s="469"/>
      <c r="E14" s="470"/>
      <c r="F14" s="471"/>
    </row>
    <row r="15" spans="1:6" ht="12.75">
      <c r="A15" s="468"/>
      <c r="B15" s="469"/>
      <c r="C15" s="469"/>
      <c r="D15" s="469"/>
      <c r="E15" s="470"/>
      <c r="F15" s="471"/>
    </row>
    <row r="16" spans="1:6" ht="12.75">
      <c r="A16" s="468"/>
      <c r="B16" s="469"/>
      <c r="C16" s="469"/>
      <c r="D16" s="469"/>
      <c r="E16" s="470"/>
      <c r="F16" s="471"/>
    </row>
    <row r="17" spans="1:6" ht="4.5" customHeight="1">
      <c r="A17" s="468"/>
      <c r="B17" s="469"/>
      <c r="C17" s="469"/>
      <c r="D17" s="469"/>
      <c r="E17" s="470"/>
      <c r="F17" s="471"/>
    </row>
    <row r="18" spans="1:6" ht="12.75" hidden="1">
      <c r="A18" s="468"/>
      <c r="B18" s="469"/>
      <c r="C18" s="469"/>
      <c r="D18" s="469"/>
      <c r="E18" s="470"/>
      <c r="F18" s="471"/>
    </row>
    <row r="19" spans="1:6" ht="12.75" hidden="1">
      <c r="A19" s="468"/>
      <c r="B19" s="469"/>
      <c r="C19" s="469"/>
      <c r="D19" s="469"/>
      <c r="E19" s="470"/>
      <c r="F19" s="471"/>
    </row>
    <row r="20" spans="1:6" ht="12.75" hidden="1">
      <c r="A20" s="468"/>
      <c r="B20" s="469"/>
      <c r="C20" s="469"/>
      <c r="D20" s="469"/>
      <c r="E20" s="470"/>
      <c r="F20" s="471"/>
    </row>
    <row r="21" spans="1:6" ht="12.75" hidden="1">
      <c r="A21" s="468"/>
      <c r="B21" s="469"/>
      <c r="C21" s="469"/>
      <c r="D21" s="469"/>
      <c r="E21" s="470"/>
      <c r="F21" s="471"/>
    </row>
    <row r="22" spans="1:6" s="66" customFormat="1" ht="30">
      <c r="A22" s="242" t="s">
        <v>295</v>
      </c>
      <c r="B22" s="243"/>
      <c r="C22" s="243"/>
      <c r="D22" s="243"/>
      <c r="E22" s="244" t="s">
        <v>296</v>
      </c>
      <c r="F22" s="245">
        <f>F23</f>
        <v>63.5</v>
      </c>
    </row>
    <row r="23" spans="1:6" ht="18" customHeight="1">
      <c r="A23" s="270"/>
      <c r="B23" s="271" t="s">
        <v>297</v>
      </c>
      <c r="C23" s="271"/>
      <c r="D23" s="271"/>
      <c r="E23" s="272" t="s">
        <v>298</v>
      </c>
      <c r="F23" s="273">
        <f>F38</f>
        <v>63.5</v>
      </c>
    </row>
    <row r="24" spans="1:6" ht="42.75" hidden="1">
      <c r="A24" s="141"/>
      <c r="B24" s="138" t="s">
        <v>299</v>
      </c>
      <c r="C24" s="138"/>
      <c r="D24" s="138"/>
      <c r="E24" s="139" t="s">
        <v>300</v>
      </c>
      <c r="F24" s="179">
        <f>F25</f>
        <v>0</v>
      </c>
    </row>
    <row r="25" spans="1:6" ht="15" customHeight="1" hidden="1">
      <c r="A25" s="141"/>
      <c r="B25" s="136"/>
      <c r="C25" s="136" t="s">
        <v>288</v>
      </c>
      <c r="D25" s="136"/>
      <c r="E25" s="137" t="s">
        <v>262</v>
      </c>
      <c r="F25" s="132">
        <f>F26</f>
        <v>0</v>
      </c>
    </row>
    <row r="26" spans="1:6" ht="30" hidden="1">
      <c r="A26" s="141"/>
      <c r="B26" s="136"/>
      <c r="C26" s="136" t="s">
        <v>289</v>
      </c>
      <c r="D26" s="136"/>
      <c r="E26" s="137" t="s">
        <v>264</v>
      </c>
      <c r="F26" s="132">
        <f>F27</f>
        <v>0</v>
      </c>
    </row>
    <row r="27" spans="1:6" ht="15" hidden="1">
      <c r="A27" s="141"/>
      <c r="B27" s="136"/>
      <c r="C27" s="136" t="s">
        <v>290</v>
      </c>
      <c r="D27" s="136"/>
      <c r="E27" s="137" t="s">
        <v>266</v>
      </c>
      <c r="F27" s="132">
        <f>F28+F30</f>
        <v>0</v>
      </c>
    </row>
    <row r="28" spans="1:6" ht="88.5" customHeight="1" hidden="1">
      <c r="A28" s="141"/>
      <c r="B28" s="136"/>
      <c r="C28" s="136"/>
      <c r="D28" s="136">
        <v>100</v>
      </c>
      <c r="E28" s="137" t="s">
        <v>267</v>
      </c>
      <c r="F28" s="132">
        <f>F29</f>
        <v>0</v>
      </c>
    </row>
    <row r="29" spans="1:6" ht="30" customHeight="1" hidden="1">
      <c r="A29" s="141"/>
      <c r="B29" s="136"/>
      <c r="C29" s="136"/>
      <c r="D29" s="136">
        <v>120</v>
      </c>
      <c r="E29" s="137" t="s">
        <v>301</v>
      </c>
      <c r="F29" s="132">
        <v>0</v>
      </c>
    </row>
    <row r="30" spans="1:6" ht="15" hidden="1">
      <c r="A30" s="141"/>
      <c r="B30" s="136"/>
      <c r="C30" s="136"/>
      <c r="D30" s="136"/>
      <c r="E30" s="137"/>
      <c r="F30" s="132"/>
    </row>
    <row r="31" spans="1:6" ht="15" hidden="1">
      <c r="A31" s="141"/>
      <c r="B31" s="136"/>
      <c r="C31" s="136"/>
      <c r="D31" s="136"/>
      <c r="E31" s="137"/>
      <c r="F31" s="132"/>
    </row>
    <row r="32" spans="1:6" ht="15" hidden="1">
      <c r="A32" s="141"/>
      <c r="B32" s="138"/>
      <c r="C32" s="136"/>
      <c r="D32" s="136"/>
      <c r="E32" s="139"/>
      <c r="F32" s="179"/>
    </row>
    <row r="33" spans="1:6" ht="15" hidden="1">
      <c r="A33" s="141"/>
      <c r="B33" s="136"/>
      <c r="C33" s="136"/>
      <c r="D33" s="136"/>
      <c r="E33" s="137"/>
      <c r="F33" s="132"/>
    </row>
    <row r="34" spans="1:6" ht="15" hidden="1">
      <c r="A34" s="141"/>
      <c r="B34" s="136"/>
      <c r="C34" s="136"/>
      <c r="D34" s="136"/>
      <c r="E34" s="137"/>
      <c r="F34" s="132"/>
    </row>
    <row r="35" spans="1:6" ht="15" hidden="1">
      <c r="A35" s="141"/>
      <c r="B35" s="136"/>
      <c r="C35" s="136"/>
      <c r="D35" s="136"/>
      <c r="E35" s="137"/>
      <c r="F35" s="132"/>
    </row>
    <row r="36" spans="1:6" ht="15" hidden="1">
      <c r="A36" s="141"/>
      <c r="B36" s="136"/>
      <c r="C36" s="136"/>
      <c r="D36" s="136"/>
      <c r="E36" s="137"/>
      <c r="F36" s="132"/>
    </row>
    <row r="37" spans="1:6" ht="15" hidden="1">
      <c r="A37" s="141"/>
      <c r="B37" s="136"/>
      <c r="C37" s="136"/>
      <c r="D37" s="136"/>
      <c r="E37" s="137"/>
      <c r="F37" s="132"/>
    </row>
    <row r="38" spans="1:6" ht="57">
      <c r="A38" s="255"/>
      <c r="B38" s="256" t="s">
        <v>304</v>
      </c>
      <c r="C38" s="256"/>
      <c r="D38" s="256"/>
      <c r="E38" s="257" t="s">
        <v>305</v>
      </c>
      <c r="F38" s="258">
        <f>F39</f>
        <v>63.5</v>
      </c>
    </row>
    <row r="39" spans="1:6" ht="60">
      <c r="A39" s="282"/>
      <c r="B39" s="283"/>
      <c r="C39" s="284" t="s">
        <v>590</v>
      </c>
      <c r="D39" s="283"/>
      <c r="E39" s="285" t="s">
        <v>254</v>
      </c>
      <c r="F39" s="286">
        <f>F40</f>
        <v>63.5</v>
      </c>
    </row>
    <row r="40" spans="1:6" ht="45">
      <c r="A40" s="141"/>
      <c r="B40" s="138"/>
      <c r="C40" s="206" t="s">
        <v>593</v>
      </c>
      <c r="D40" s="136"/>
      <c r="E40" s="190" t="s">
        <v>605</v>
      </c>
      <c r="F40" s="132">
        <f>F41</f>
        <v>63.5</v>
      </c>
    </row>
    <row r="41" spans="1:6" ht="66" customHeight="1">
      <c r="A41" s="141"/>
      <c r="B41" s="138"/>
      <c r="C41" s="136" t="s">
        <v>641</v>
      </c>
      <c r="D41" s="136"/>
      <c r="E41" s="140" t="s">
        <v>259</v>
      </c>
      <c r="F41" s="132">
        <f>F42</f>
        <v>63.5</v>
      </c>
    </row>
    <row r="42" spans="1:6" ht="20.25" customHeight="1">
      <c r="A42" s="141"/>
      <c r="B42" s="138"/>
      <c r="C42" s="136"/>
      <c r="D42" s="136">
        <v>500</v>
      </c>
      <c r="E42" s="137" t="s">
        <v>235</v>
      </c>
      <c r="F42" s="132">
        <f>F43</f>
        <v>63.5</v>
      </c>
    </row>
    <row r="43" spans="1:6" ht="21.75" customHeight="1">
      <c r="A43" s="141"/>
      <c r="B43" s="138"/>
      <c r="C43" s="136"/>
      <c r="D43" s="136">
        <v>540</v>
      </c>
      <c r="E43" s="137" t="s">
        <v>149</v>
      </c>
      <c r="F43" s="132">
        <v>63.5</v>
      </c>
    </row>
    <row r="44" spans="1:6" ht="15" hidden="1">
      <c r="A44" s="141"/>
      <c r="B44" s="138"/>
      <c r="C44" s="136"/>
      <c r="D44" s="136"/>
      <c r="E44" s="137"/>
      <c r="F44" s="132"/>
    </row>
    <row r="45" spans="1:6" ht="33.75" customHeight="1" hidden="1">
      <c r="A45" s="141"/>
      <c r="B45" s="138"/>
      <c r="C45" s="136"/>
      <c r="D45" s="136"/>
      <c r="E45" s="137"/>
      <c r="F45" s="132"/>
    </row>
    <row r="46" spans="1:6" ht="15" hidden="1">
      <c r="A46" s="141"/>
      <c r="B46" s="138"/>
      <c r="C46" s="136"/>
      <c r="D46" s="136"/>
      <c r="E46" s="137"/>
      <c r="F46" s="132"/>
    </row>
    <row r="47" spans="1:6" ht="21.75" customHeight="1" hidden="1">
      <c r="A47" s="141"/>
      <c r="B47" s="136"/>
      <c r="C47" s="136"/>
      <c r="D47" s="136"/>
      <c r="E47" s="137"/>
      <c r="F47" s="132"/>
    </row>
    <row r="48" spans="1:6" ht="19.5" customHeight="1" hidden="1">
      <c r="A48" s="141"/>
      <c r="B48" s="136"/>
      <c r="C48" s="136"/>
      <c r="D48" s="136"/>
      <c r="E48" s="137"/>
      <c r="F48" s="132"/>
    </row>
    <row r="49" spans="1:6" ht="0.75" customHeight="1" hidden="1">
      <c r="A49" s="141"/>
      <c r="B49" s="136"/>
      <c r="C49" s="136"/>
      <c r="D49" s="136"/>
      <c r="E49" s="137"/>
      <c r="F49" s="132"/>
    </row>
    <row r="50" spans="1:6" ht="15" hidden="1">
      <c r="A50" s="141"/>
      <c r="B50" s="136"/>
      <c r="C50" s="136"/>
      <c r="D50" s="136"/>
      <c r="E50" s="137"/>
      <c r="F50" s="132"/>
    </row>
    <row r="51" spans="1:6" ht="30" customHeight="1" hidden="1">
      <c r="A51" s="141"/>
      <c r="B51" s="136"/>
      <c r="C51" s="136"/>
      <c r="D51" s="136"/>
      <c r="E51" s="137"/>
      <c r="F51" s="132"/>
    </row>
    <row r="52" spans="1:6" s="14" customFormat="1" ht="30">
      <c r="A52" s="242" t="s">
        <v>308</v>
      </c>
      <c r="B52" s="247"/>
      <c r="C52" s="248"/>
      <c r="D52" s="247"/>
      <c r="E52" s="244" t="s">
        <v>309</v>
      </c>
      <c r="F52" s="249">
        <f>F53+F158+F167+F187+F201+F232+F251+F269</f>
        <v>5784.201972299999</v>
      </c>
    </row>
    <row r="53" spans="1:6" s="14" customFormat="1" ht="15">
      <c r="A53" s="270"/>
      <c r="B53" s="271" t="s">
        <v>297</v>
      </c>
      <c r="C53" s="271"/>
      <c r="D53" s="271"/>
      <c r="E53" s="272" t="s">
        <v>298</v>
      </c>
      <c r="F53" s="274">
        <f>F54+F71+F99+F105+F65</f>
        <v>3023.6037523</v>
      </c>
    </row>
    <row r="54" spans="1:6" s="14" customFormat="1" ht="42.75">
      <c r="A54" s="259"/>
      <c r="B54" s="260" t="s">
        <v>299</v>
      </c>
      <c r="C54" s="260"/>
      <c r="D54" s="260"/>
      <c r="E54" s="261" t="s">
        <v>300</v>
      </c>
      <c r="F54" s="262">
        <f>F55</f>
        <v>725.2701423</v>
      </c>
    </row>
    <row r="55" spans="1:6" s="14" customFormat="1" ht="15">
      <c r="A55" s="290"/>
      <c r="B55" s="288"/>
      <c r="C55" s="288" t="s">
        <v>596</v>
      </c>
      <c r="D55" s="288"/>
      <c r="E55" s="291" t="s">
        <v>262</v>
      </c>
      <c r="F55" s="292">
        <f>F56</f>
        <v>725.2701423</v>
      </c>
    </row>
    <row r="56" spans="1:6" s="14" customFormat="1" ht="47.25" customHeight="1">
      <c r="A56" s="287"/>
      <c r="B56" s="288"/>
      <c r="C56" s="250" t="s">
        <v>597</v>
      </c>
      <c r="D56" s="250"/>
      <c r="E56" s="191" t="s">
        <v>264</v>
      </c>
      <c r="F56" s="289">
        <f>F57</f>
        <v>725.2701423</v>
      </c>
    </row>
    <row r="57" spans="1:6" s="14" customFormat="1" ht="15">
      <c r="A57" s="246"/>
      <c r="B57" s="150"/>
      <c r="C57" s="135" t="s">
        <v>598</v>
      </c>
      <c r="D57" s="135"/>
      <c r="E57" s="137" t="s">
        <v>266</v>
      </c>
      <c r="F57" s="153">
        <f>F58+F63</f>
        <v>725.2701423</v>
      </c>
    </row>
    <row r="58" spans="1:6" s="14" customFormat="1" ht="75">
      <c r="A58" s="246"/>
      <c r="B58" s="150"/>
      <c r="C58" s="135"/>
      <c r="D58" s="135" t="s">
        <v>278</v>
      </c>
      <c r="E58" s="137" t="s">
        <v>267</v>
      </c>
      <c r="F58" s="153">
        <f>F59</f>
        <v>725.2701423</v>
      </c>
    </row>
    <row r="59" spans="1:6" s="14" customFormat="1" ht="39.75" customHeight="1">
      <c r="A59" s="246"/>
      <c r="B59" s="150"/>
      <c r="C59" s="135"/>
      <c r="D59" s="135" t="s">
        <v>528</v>
      </c>
      <c r="E59" s="137" t="s">
        <v>301</v>
      </c>
      <c r="F59" s="153">
        <v>725.2701423</v>
      </c>
    </row>
    <row r="60" spans="1:6" s="14" customFormat="1" ht="15" hidden="1">
      <c r="A60" s="246"/>
      <c r="B60" s="150"/>
      <c r="C60" s="135"/>
      <c r="D60" s="135"/>
      <c r="E60" s="152"/>
      <c r="F60" s="153"/>
    </row>
    <row r="61" spans="1:6" s="14" customFormat="1" ht="15" hidden="1">
      <c r="A61" s="246"/>
      <c r="B61" s="150"/>
      <c r="C61" s="135"/>
      <c r="D61" s="135"/>
      <c r="E61" s="137"/>
      <c r="F61" s="153"/>
    </row>
    <row r="62" spans="1:6" s="14" customFormat="1" ht="15" hidden="1">
      <c r="A62" s="246"/>
      <c r="B62" s="150"/>
      <c r="C62" s="135"/>
      <c r="D62" s="135"/>
      <c r="E62" s="137"/>
      <c r="F62" s="153"/>
    </row>
    <row r="63" spans="1:6" s="14" customFormat="1" ht="15" hidden="1">
      <c r="A63" s="246"/>
      <c r="B63" s="150"/>
      <c r="C63" s="135"/>
      <c r="D63" s="135"/>
      <c r="E63" s="137"/>
      <c r="F63" s="153"/>
    </row>
    <row r="64" spans="1:6" s="14" customFormat="1" ht="15" hidden="1">
      <c r="A64" s="246"/>
      <c r="B64" s="150"/>
      <c r="C64" s="135"/>
      <c r="D64" s="135"/>
      <c r="E64" s="137"/>
      <c r="F64" s="153"/>
    </row>
    <row r="65" spans="1:6" s="14" customFormat="1" ht="64.5" customHeight="1">
      <c r="A65" s="259"/>
      <c r="B65" s="260" t="s">
        <v>304</v>
      </c>
      <c r="C65" s="260"/>
      <c r="D65" s="260"/>
      <c r="E65" s="261" t="s">
        <v>305</v>
      </c>
      <c r="F65" s="262">
        <f>F66</f>
        <v>2</v>
      </c>
    </row>
    <row r="66" spans="1:6" s="14" customFormat="1" ht="24" customHeight="1">
      <c r="A66" s="246"/>
      <c r="B66" s="150"/>
      <c r="C66" s="288" t="s">
        <v>596</v>
      </c>
      <c r="D66" s="288"/>
      <c r="E66" s="291" t="s">
        <v>262</v>
      </c>
      <c r="F66" s="292">
        <f>F67</f>
        <v>2</v>
      </c>
    </row>
    <row r="67" spans="1:6" s="14" customFormat="1" ht="45">
      <c r="A67" s="246"/>
      <c r="B67" s="150"/>
      <c r="C67" s="250" t="s">
        <v>597</v>
      </c>
      <c r="D67" s="250"/>
      <c r="E67" s="191" t="s">
        <v>264</v>
      </c>
      <c r="F67" s="289">
        <f>F68</f>
        <v>2</v>
      </c>
    </row>
    <row r="68" spans="1:6" s="14" customFormat="1" ht="18.75" customHeight="1">
      <c r="A68" s="246"/>
      <c r="B68" s="150"/>
      <c r="C68" s="135" t="s">
        <v>598</v>
      </c>
      <c r="D68" s="135"/>
      <c r="E68" s="137" t="s">
        <v>266</v>
      </c>
      <c r="F68" s="153">
        <f>F69</f>
        <v>2</v>
      </c>
    </row>
    <row r="69" spans="1:6" s="14" customFormat="1" ht="18.75" customHeight="1">
      <c r="A69" s="246"/>
      <c r="B69" s="150"/>
      <c r="C69" s="135"/>
      <c r="D69" s="135" t="s">
        <v>302</v>
      </c>
      <c r="E69" s="137" t="s">
        <v>224</v>
      </c>
      <c r="F69" s="153">
        <f>F70</f>
        <v>2</v>
      </c>
    </row>
    <row r="70" spans="1:6" s="14" customFormat="1" ht="18.75" customHeight="1">
      <c r="A70" s="246"/>
      <c r="B70" s="150"/>
      <c r="C70" s="135"/>
      <c r="D70" s="135" t="s">
        <v>317</v>
      </c>
      <c r="E70" s="137" t="s">
        <v>303</v>
      </c>
      <c r="F70" s="153">
        <v>2</v>
      </c>
    </row>
    <row r="71" spans="1:6" s="15" customFormat="1" ht="60" customHeight="1">
      <c r="A71" s="255"/>
      <c r="B71" s="256" t="s">
        <v>310</v>
      </c>
      <c r="C71" s="256"/>
      <c r="D71" s="256"/>
      <c r="E71" s="257" t="s">
        <v>311</v>
      </c>
      <c r="F71" s="258">
        <f>F76+F81</f>
        <v>1763.43361</v>
      </c>
    </row>
    <row r="72" spans="1:6" s="15" customFormat="1" ht="60" customHeight="1" hidden="1">
      <c r="A72" s="141"/>
      <c r="B72" s="138"/>
      <c r="C72" s="135"/>
      <c r="D72" s="135"/>
      <c r="E72" s="137"/>
      <c r="F72" s="132"/>
    </row>
    <row r="73" spans="1:6" s="15" customFormat="1" ht="45" customHeight="1" hidden="1">
      <c r="A73" s="141"/>
      <c r="B73" s="138"/>
      <c r="C73" s="135"/>
      <c r="D73" s="135"/>
      <c r="E73" s="142"/>
      <c r="F73" s="153"/>
    </row>
    <row r="74" spans="1:6" s="15" customFormat="1" ht="15" customHeight="1" hidden="1">
      <c r="A74" s="141"/>
      <c r="B74" s="138"/>
      <c r="C74" s="136"/>
      <c r="D74" s="136"/>
      <c r="E74" s="142"/>
      <c r="F74" s="132"/>
    </row>
    <row r="75" spans="1:6" s="15" customFormat="1" ht="15" customHeight="1" hidden="1">
      <c r="A75" s="141"/>
      <c r="B75" s="138"/>
      <c r="C75" s="136"/>
      <c r="D75" s="136"/>
      <c r="E75" s="142"/>
      <c r="F75" s="132"/>
    </row>
    <row r="76" spans="1:6" ht="60">
      <c r="A76" s="254"/>
      <c r="B76" s="138"/>
      <c r="C76" s="283" t="s">
        <v>590</v>
      </c>
      <c r="D76" s="138"/>
      <c r="E76" s="285" t="s">
        <v>254</v>
      </c>
      <c r="F76" s="179">
        <f>F77</f>
        <v>76.22161</v>
      </c>
    </row>
    <row r="77" spans="1:6" ht="51" customHeight="1">
      <c r="A77" s="141"/>
      <c r="B77" s="136"/>
      <c r="C77" s="206" t="s">
        <v>593</v>
      </c>
      <c r="D77" s="136"/>
      <c r="E77" s="190" t="s">
        <v>605</v>
      </c>
      <c r="F77" s="132">
        <f>F78</f>
        <v>76.22161</v>
      </c>
    </row>
    <row r="78" spans="1:6" ht="60">
      <c r="A78" s="141"/>
      <c r="B78" s="136"/>
      <c r="C78" s="136" t="s">
        <v>642</v>
      </c>
      <c r="D78" s="136"/>
      <c r="E78" s="140" t="s">
        <v>260</v>
      </c>
      <c r="F78" s="132">
        <f>F79</f>
        <v>76.22161</v>
      </c>
    </row>
    <row r="79" spans="1:6" ht="15">
      <c r="A79" s="141"/>
      <c r="B79" s="136"/>
      <c r="C79" s="143"/>
      <c r="D79" s="136">
        <v>500</v>
      </c>
      <c r="E79" s="137" t="s">
        <v>235</v>
      </c>
      <c r="F79" s="132">
        <f>F80</f>
        <v>76.22161</v>
      </c>
    </row>
    <row r="80" spans="1:6" ht="15">
      <c r="A80" s="141"/>
      <c r="B80" s="136"/>
      <c r="C80" s="143"/>
      <c r="D80" s="136">
        <v>540</v>
      </c>
      <c r="E80" s="137" t="s">
        <v>149</v>
      </c>
      <c r="F80" s="132">
        <v>76.22161</v>
      </c>
    </row>
    <row r="81" spans="1:6" ht="34.5" customHeight="1">
      <c r="A81" s="254"/>
      <c r="B81" s="138"/>
      <c r="C81" s="283" t="s">
        <v>596</v>
      </c>
      <c r="D81" s="138"/>
      <c r="E81" s="139" t="s">
        <v>262</v>
      </c>
      <c r="F81" s="179">
        <f>F82+F91</f>
        <v>1687.212</v>
      </c>
    </row>
    <row r="82" spans="1:6" ht="51.75" customHeight="1">
      <c r="A82" s="293"/>
      <c r="B82" s="206"/>
      <c r="C82" s="206" t="s">
        <v>597</v>
      </c>
      <c r="D82" s="206"/>
      <c r="E82" s="191" t="s">
        <v>264</v>
      </c>
      <c r="F82" s="294">
        <f>F83</f>
        <v>1686.612</v>
      </c>
    </row>
    <row r="83" spans="1:6" ht="33.75" customHeight="1">
      <c r="A83" s="141"/>
      <c r="B83" s="136"/>
      <c r="C83" s="136" t="s">
        <v>599</v>
      </c>
      <c r="D83" s="136"/>
      <c r="E83" s="137" t="s">
        <v>609</v>
      </c>
      <c r="F83" s="132">
        <f>F85+F87+F89</f>
        <v>1686.612</v>
      </c>
    </row>
    <row r="84" spans="1:6" ht="15" hidden="1">
      <c r="A84" s="141"/>
      <c r="B84" s="136"/>
      <c r="C84" s="136"/>
      <c r="D84" s="136"/>
      <c r="E84" s="137"/>
      <c r="F84" s="132"/>
    </row>
    <row r="85" spans="1:6" ht="80.25" customHeight="1">
      <c r="A85" s="141"/>
      <c r="B85" s="136"/>
      <c r="C85" s="136"/>
      <c r="D85" s="136">
        <v>100</v>
      </c>
      <c r="E85" s="137" t="s">
        <v>267</v>
      </c>
      <c r="F85" s="132">
        <f>F86</f>
        <v>1441.212</v>
      </c>
    </row>
    <row r="86" spans="1:6" ht="33.75" customHeight="1">
      <c r="A86" s="141"/>
      <c r="B86" s="136"/>
      <c r="C86" s="136"/>
      <c r="D86" s="136">
        <v>120</v>
      </c>
      <c r="E86" s="137" t="s">
        <v>301</v>
      </c>
      <c r="F86" s="132">
        <v>1441.212</v>
      </c>
    </row>
    <row r="87" spans="1:6" ht="36.75" customHeight="1">
      <c r="A87" s="141"/>
      <c r="B87" s="136"/>
      <c r="C87" s="136"/>
      <c r="D87" s="136">
        <v>200</v>
      </c>
      <c r="E87" s="137" t="s">
        <v>188</v>
      </c>
      <c r="F87" s="132">
        <f>F88</f>
        <v>243.4</v>
      </c>
    </row>
    <row r="88" spans="1:6" ht="48.75" customHeight="1">
      <c r="A88" s="141"/>
      <c r="B88" s="136"/>
      <c r="C88" s="136"/>
      <c r="D88" s="136">
        <v>240</v>
      </c>
      <c r="E88" s="137" t="s">
        <v>307</v>
      </c>
      <c r="F88" s="151">
        <v>243.4</v>
      </c>
    </row>
    <row r="89" spans="1:6" ht="15">
      <c r="A89" s="141"/>
      <c r="B89" s="136"/>
      <c r="C89" s="136"/>
      <c r="D89" s="136">
        <v>800</v>
      </c>
      <c r="E89" s="137" t="s">
        <v>224</v>
      </c>
      <c r="F89" s="132">
        <f>F90</f>
        <v>2</v>
      </c>
    </row>
    <row r="90" spans="1:6" ht="15">
      <c r="A90" s="141"/>
      <c r="B90" s="136"/>
      <c r="C90" s="136"/>
      <c r="D90" s="136">
        <v>850</v>
      </c>
      <c r="E90" s="137" t="s">
        <v>303</v>
      </c>
      <c r="F90" s="132">
        <v>2</v>
      </c>
    </row>
    <row r="91" spans="1:6" ht="65.25" customHeight="1">
      <c r="A91" s="293"/>
      <c r="B91" s="206"/>
      <c r="C91" s="296" t="s">
        <v>600</v>
      </c>
      <c r="D91" s="296"/>
      <c r="E91" s="297" t="s">
        <v>273</v>
      </c>
      <c r="F91" s="294">
        <f>F92</f>
        <v>0.6</v>
      </c>
    </row>
    <row r="92" spans="1:6" ht="36" customHeight="1">
      <c r="A92" s="141"/>
      <c r="B92" s="136"/>
      <c r="C92" s="148" t="s">
        <v>667</v>
      </c>
      <c r="D92" s="148"/>
      <c r="E92" s="144" t="s">
        <v>275</v>
      </c>
      <c r="F92" s="132">
        <f>F93</f>
        <v>0.6</v>
      </c>
    </row>
    <row r="93" spans="1:6" ht="35.25" customHeight="1">
      <c r="A93" s="141"/>
      <c r="B93" s="136"/>
      <c r="C93" s="148"/>
      <c r="D93" s="148">
        <v>200</v>
      </c>
      <c r="E93" s="144" t="s">
        <v>188</v>
      </c>
      <c r="F93" s="132">
        <f>F94</f>
        <v>0.6</v>
      </c>
    </row>
    <row r="94" spans="1:6" ht="51.75" customHeight="1">
      <c r="A94" s="141"/>
      <c r="B94" s="136"/>
      <c r="C94" s="148"/>
      <c r="D94" s="148">
        <v>240</v>
      </c>
      <c r="E94" s="144" t="s">
        <v>307</v>
      </c>
      <c r="F94" s="132">
        <v>0.6</v>
      </c>
    </row>
    <row r="95" spans="1:6" ht="3.75" customHeight="1" hidden="1">
      <c r="A95" s="141"/>
      <c r="B95" s="136"/>
      <c r="C95" s="136"/>
      <c r="D95" s="136"/>
      <c r="E95" s="137"/>
      <c r="F95" s="132"/>
    </row>
    <row r="96" spans="1:6" ht="3" customHeight="1" hidden="1">
      <c r="A96" s="141"/>
      <c r="B96" s="136"/>
      <c r="C96" s="136"/>
      <c r="D96" s="136"/>
      <c r="E96" s="137"/>
      <c r="F96" s="132"/>
    </row>
    <row r="97" spans="1:6" ht="0.75" customHeight="1" hidden="1">
      <c r="A97" s="141"/>
      <c r="B97" s="136"/>
      <c r="C97" s="136"/>
      <c r="D97" s="136"/>
      <c r="E97" s="137"/>
      <c r="F97" s="132"/>
    </row>
    <row r="98" spans="1:6" ht="15" customHeight="1" hidden="1">
      <c r="A98" s="141"/>
      <c r="B98" s="136"/>
      <c r="C98" s="136"/>
      <c r="D98" s="136"/>
      <c r="E98" s="137"/>
      <c r="F98" s="132"/>
    </row>
    <row r="99" spans="1:6" ht="15">
      <c r="A99" s="255"/>
      <c r="B99" s="256" t="s">
        <v>312</v>
      </c>
      <c r="C99" s="256"/>
      <c r="D99" s="256"/>
      <c r="E99" s="257" t="s">
        <v>313</v>
      </c>
      <c r="F99" s="258">
        <f>F100</f>
        <v>20</v>
      </c>
    </row>
    <row r="100" spans="1:6" ht="60">
      <c r="A100" s="282"/>
      <c r="B100" s="283"/>
      <c r="C100" s="283" t="s">
        <v>590</v>
      </c>
      <c r="D100" s="283"/>
      <c r="E100" s="291" t="s">
        <v>254</v>
      </c>
      <c r="F100" s="286">
        <f>F101</f>
        <v>20</v>
      </c>
    </row>
    <row r="101" spans="1:6" ht="60">
      <c r="A101" s="293"/>
      <c r="B101" s="206"/>
      <c r="C101" s="206" t="s">
        <v>591</v>
      </c>
      <c r="D101" s="206"/>
      <c r="E101" s="191" t="s">
        <v>610</v>
      </c>
      <c r="F101" s="294">
        <f>F102</f>
        <v>20</v>
      </c>
    </row>
    <row r="102" spans="1:6" ht="15">
      <c r="A102" s="141"/>
      <c r="B102" s="136"/>
      <c r="C102" s="136" t="s">
        <v>592</v>
      </c>
      <c r="D102" s="136"/>
      <c r="E102" s="137" t="s">
        <v>258</v>
      </c>
      <c r="F102" s="132">
        <f>F103</f>
        <v>20</v>
      </c>
    </row>
    <row r="103" spans="1:6" ht="15">
      <c r="A103" s="141"/>
      <c r="B103" s="136"/>
      <c r="C103" s="136"/>
      <c r="D103" s="136">
        <v>800</v>
      </c>
      <c r="E103" s="137" t="s">
        <v>224</v>
      </c>
      <c r="F103" s="132">
        <f>F104</f>
        <v>20</v>
      </c>
    </row>
    <row r="104" spans="1:6" ht="15">
      <c r="A104" s="141"/>
      <c r="B104" s="136"/>
      <c r="C104" s="136"/>
      <c r="D104" s="136">
        <v>870</v>
      </c>
      <c r="E104" s="137" t="s">
        <v>314</v>
      </c>
      <c r="F104" s="132">
        <v>20</v>
      </c>
    </row>
    <row r="105" spans="1:6" ht="15">
      <c r="A105" s="255"/>
      <c r="B105" s="256" t="s">
        <v>315</v>
      </c>
      <c r="C105" s="256"/>
      <c r="D105" s="256"/>
      <c r="E105" s="257" t="s">
        <v>316</v>
      </c>
      <c r="F105" s="258">
        <f>F106+F133+F153</f>
        <v>512.9</v>
      </c>
    </row>
    <row r="106" spans="1:6" ht="69.75" customHeight="1">
      <c r="A106" s="282"/>
      <c r="B106" s="283"/>
      <c r="C106" s="283" t="s">
        <v>572</v>
      </c>
      <c r="D106" s="283"/>
      <c r="E106" s="291" t="s">
        <v>212</v>
      </c>
      <c r="F106" s="286">
        <f>F110+F126</f>
        <v>479.9</v>
      </c>
    </row>
    <row r="107" spans="1:6" s="57" customFormat="1" ht="15" hidden="1">
      <c r="A107" s="141"/>
      <c r="B107" s="136"/>
      <c r="C107" s="136"/>
      <c r="D107" s="136"/>
      <c r="E107" s="144"/>
      <c r="F107" s="132"/>
    </row>
    <row r="108" spans="1:6" s="57" customFormat="1" ht="15" hidden="1">
      <c r="A108" s="141"/>
      <c r="B108" s="136"/>
      <c r="C108" s="136"/>
      <c r="D108" s="136"/>
      <c r="E108" s="144"/>
      <c r="F108" s="132"/>
    </row>
    <row r="109" spans="1:6" s="57" customFormat="1" ht="30" customHeight="1" hidden="1">
      <c r="A109" s="141"/>
      <c r="B109" s="136"/>
      <c r="C109" s="136"/>
      <c r="D109" s="136"/>
      <c r="E109" s="137"/>
      <c r="F109" s="132"/>
    </row>
    <row r="110" spans="1:6" s="57" customFormat="1" ht="50.25" customHeight="1">
      <c r="A110" s="293"/>
      <c r="B110" s="206"/>
      <c r="C110" s="206" t="s">
        <v>611</v>
      </c>
      <c r="D110" s="206"/>
      <c r="E110" s="191" t="s">
        <v>573</v>
      </c>
      <c r="F110" s="294">
        <f>F111+F120+F123</f>
        <v>76</v>
      </c>
    </row>
    <row r="111" spans="1:6" s="57" customFormat="1" ht="36" customHeight="1">
      <c r="A111" s="141"/>
      <c r="B111" s="136"/>
      <c r="C111" s="136" t="s">
        <v>612</v>
      </c>
      <c r="D111" s="136"/>
      <c r="E111" s="144" t="s">
        <v>214</v>
      </c>
      <c r="F111" s="132">
        <f>F112</f>
        <v>15</v>
      </c>
    </row>
    <row r="112" spans="1:6" s="57" customFormat="1" ht="35.25" customHeight="1">
      <c r="A112" s="141"/>
      <c r="B112" s="136"/>
      <c r="C112" s="136"/>
      <c r="D112" s="136" t="s">
        <v>187</v>
      </c>
      <c r="E112" s="144" t="s">
        <v>188</v>
      </c>
      <c r="F112" s="132">
        <f>F113</f>
        <v>15</v>
      </c>
    </row>
    <row r="113" spans="1:6" s="57" customFormat="1" ht="51.75" customHeight="1">
      <c r="A113" s="141"/>
      <c r="B113" s="136"/>
      <c r="C113" s="136"/>
      <c r="D113" s="136" t="s">
        <v>306</v>
      </c>
      <c r="E113" s="137" t="s">
        <v>307</v>
      </c>
      <c r="F113" s="132">
        <v>15</v>
      </c>
    </row>
    <row r="114" spans="1:6" s="57" customFormat="1" ht="15" hidden="1">
      <c r="A114" s="141"/>
      <c r="B114" s="136"/>
      <c r="C114" s="136"/>
      <c r="D114" s="136"/>
      <c r="E114" s="144"/>
      <c r="F114" s="132"/>
    </row>
    <row r="115" spans="1:6" s="57" customFormat="1" ht="15" hidden="1">
      <c r="A115" s="141"/>
      <c r="B115" s="136"/>
      <c r="C115" s="136"/>
      <c r="D115" s="136"/>
      <c r="E115" s="144"/>
      <c r="F115" s="132"/>
    </row>
    <row r="116" spans="1:6" s="57" customFormat="1" ht="30" customHeight="1" hidden="1">
      <c r="A116" s="141"/>
      <c r="B116" s="136"/>
      <c r="C116" s="136"/>
      <c r="D116" s="136"/>
      <c r="E116" s="137"/>
      <c r="F116" s="132"/>
    </row>
    <row r="117" spans="1:6" s="57" customFormat="1" ht="15" hidden="1">
      <c r="A117" s="141"/>
      <c r="B117" s="136"/>
      <c r="C117" s="136"/>
      <c r="D117" s="136"/>
      <c r="E117" s="144"/>
      <c r="F117" s="132"/>
    </row>
    <row r="118" spans="1:6" s="57" customFormat="1" ht="15" hidden="1">
      <c r="A118" s="141"/>
      <c r="B118" s="136"/>
      <c r="C118" s="136"/>
      <c r="D118" s="136"/>
      <c r="E118" s="144"/>
      <c r="F118" s="132"/>
    </row>
    <row r="119" spans="1:6" s="57" customFormat="1" ht="30" customHeight="1" hidden="1">
      <c r="A119" s="141"/>
      <c r="B119" s="136"/>
      <c r="C119" s="136"/>
      <c r="D119" s="136"/>
      <c r="E119" s="137"/>
      <c r="F119" s="132"/>
    </row>
    <row r="120" spans="1:6" s="57" customFormat="1" ht="50.25" customHeight="1">
      <c r="A120" s="141"/>
      <c r="B120" s="136"/>
      <c r="C120" s="136" t="s">
        <v>613</v>
      </c>
      <c r="D120" s="136"/>
      <c r="E120" s="137" t="s">
        <v>285</v>
      </c>
      <c r="F120" s="132">
        <f>F121</f>
        <v>15</v>
      </c>
    </row>
    <row r="121" spans="1:6" s="57" customFormat="1" ht="50.25" customHeight="1">
      <c r="A121" s="141"/>
      <c r="B121" s="136"/>
      <c r="C121" s="136"/>
      <c r="D121" s="136" t="s">
        <v>187</v>
      </c>
      <c r="E121" s="137" t="s">
        <v>188</v>
      </c>
      <c r="F121" s="132">
        <f>F122</f>
        <v>15</v>
      </c>
    </row>
    <row r="122" spans="1:6" s="57" customFormat="1" ht="51.75" customHeight="1">
      <c r="A122" s="141"/>
      <c r="B122" s="136"/>
      <c r="C122" s="136"/>
      <c r="D122" s="136" t="s">
        <v>306</v>
      </c>
      <c r="E122" s="137" t="s">
        <v>307</v>
      </c>
      <c r="F122" s="132">
        <v>15</v>
      </c>
    </row>
    <row r="123" spans="1:6" s="57" customFormat="1" ht="30">
      <c r="A123" s="141"/>
      <c r="B123" s="136"/>
      <c r="C123" s="136" t="s">
        <v>614</v>
      </c>
      <c r="D123" s="136"/>
      <c r="E123" s="144" t="s">
        <v>223</v>
      </c>
      <c r="F123" s="132">
        <f>F124</f>
        <v>46</v>
      </c>
    </row>
    <row r="124" spans="1:6" s="57" customFormat="1" ht="15" customHeight="1">
      <c r="A124" s="141"/>
      <c r="B124" s="136"/>
      <c r="C124" s="136"/>
      <c r="D124" s="136">
        <v>800</v>
      </c>
      <c r="E124" s="137" t="s">
        <v>224</v>
      </c>
      <c r="F124" s="132">
        <f>F125</f>
        <v>46</v>
      </c>
    </row>
    <row r="125" spans="1:6" s="57" customFormat="1" ht="15" customHeight="1">
      <c r="A125" s="141"/>
      <c r="B125" s="136"/>
      <c r="C125" s="136"/>
      <c r="D125" s="136">
        <v>850</v>
      </c>
      <c r="E125" s="137" t="s">
        <v>303</v>
      </c>
      <c r="F125" s="132">
        <v>46</v>
      </c>
    </row>
    <row r="126" spans="1:6" s="57" customFormat="1" ht="46.5" customHeight="1">
      <c r="A126" s="293"/>
      <c r="B126" s="206"/>
      <c r="C126" s="206" t="s">
        <v>615</v>
      </c>
      <c r="D126" s="206"/>
      <c r="E126" s="191" t="s">
        <v>574</v>
      </c>
      <c r="F126" s="294">
        <f>F127+F130</f>
        <v>403.9</v>
      </c>
    </row>
    <row r="127" spans="1:6" s="57" customFormat="1" ht="66.75" customHeight="1">
      <c r="A127" s="141"/>
      <c r="B127" s="136"/>
      <c r="C127" s="136" t="s">
        <v>616</v>
      </c>
      <c r="D127" s="136"/>
      <c r="E127" s="137" t="s">
        <v>216</v>
      </c>
      <c r="F127" s="132">
        <f>F128</f>
        <v>333.9</v>
      </c>
    </row>
    <row r="128" spans="1:6" s="57" customFormat="1" ht="36" customHeight="1">
      <c r="A128" s="141"/>
      <c r="B128" s="136"/>
      <c r="C128" s="136"/>
      <c r="D128" s="136" t="s">
        <v>187</v>
      </c>
      <c r="E128" s="137" t="s">
        <v>188</v>
      </c>
      <c r="F128" s="132">
        <f>F129</f>
        <v>333.9</v>
      </c>
    </row>
    <row r="129" spans="1:6" s="57" customFormat="1" ht="46.5" customHeight="1">
      <c r="A129" s="141"/>
      <c r="B129" s="136"/>
      <c r="C129" s="136"/>
      <c r="D129" s="136" t="s">
        <v>306</v>
      </c>
      <c r="E129" s="137" t="s">
        <v>307</v>
      </c>
      <c r="F129" s="132">
        <f>363.9-30</f>
        <v>333.9</v>
      </c>
    </row>
    <row r="130" spans="1:6" s="57" customFormat="1" ht="46.5" customHeight="1">
      <c r="A130" s="141"/>
      <c r="B130" s="136"/>
      <c r="C130" s="136" t="s">
        <v>617</v>
      </c>
      <c r="D130" s="136"/>
      <c r="E130" s="137" t="s">
        <v>637</v>
      </c>
      <c r="F130" s="132">
        <f>F131</f>
        <v>70</v>
      </c>
    </row>
    <row r="131" spans="1:6" s="57" customFormat="1" ht="34.5" customHeight="1">
      <c r="A131" s="141"/>
      <c r="B131" s="136"/>
      <c r="C131" s="136"/>
      <c r="D131" s="136" t="s">
        <v>187</v>
      </c>
      <c r="E131" s="137" t="s">
        <v>188</v>
      </c>
      <c r="F131" s="132">
        <f>F132</f>
        <v>70</v>
      </c>
    </row>
    <row r="132" spans="1:6" s="57" customFormat="1" ht="45.75" customHeight="1">
      <c r="A132" s="141"/>
      <c r="B132" s="136"/>
      <c r="C132" s="136"/>
      <c r="D132" s="136" t="s">
        <v>306</v>
      </c>
      <c r="E132" s="137" t="s">
        <v>307</v>
      </c>
      <c r="F132" s="132">
        <f>40+30</f>
        <v>70</v>
      </c>
    </row>
    <row r="133" spans="1:6" s="57" customFormat="1" ht="64.5" customHeight="1">
      <c r="A133" s="282"/>
      <c r="B133" s="283"/>
      <c r="C133" s="283" t="s">
        <v>583</v>
      </c>
      <c r="D133" s="283"/>
      <c r="E133" s="291" t="s">
        <v>237</v>
      </c>
      <c r="F133" s="286">
        <f>F137</f>
        <v>33</v>
      </c>
    </row>
    <row r="134" spans="1:6" s="57" customFormat="1" ht="15" customHeight="1" hidden="1">
      <c r="A134" s="141"/>
      <c r="B134" s="136"/>
      <c r="C134" s="136" t="s">
        <v>287</v>
      </c>
      <c r="D134" s="136"/>
      <c r="E134" s="144" t="s">
        <v>239</v>
      </c>
      <c r="F134" s="132">
        <f>F135</f>
        <v>0</v>
      </c>
    </row>
    <row r="135" spans="1:6" s="57" customFormat="1" ht="30" customHeight="1" hidden="1">
      <c r="A135" s="141"/>
      <c r="B135" s="136"/>
      <c r="C135" s="136"/>
      <c r="D135" s="136" t="s">
        <v>187</v>
      </c>
      <c r="E135" s="144" t="s">
        <v>188</v>
      </c>
      <c r="F135" s="132">
        <f>F136</f>
        <v>0</v>
      </c>
    </row>
    <row r="136" spans="1:6" s="57" customFormat="1" ht="30" customHeight="1" hidden="1">
      <c r="A136" s="141"/>
      <c r="B136" s="136"/>
      <c r="C136" s="136"/>
      <c r="D136" s="136" t="s">
        <v>306</v>
      </c>
      <c r="E136" s="137" t="s">
        <v>307</v>
      </c>
      <c r="F136" s="132"/>
    </row>
    <row r="137" spans="1:6" s="57" customFormat="1" ht="87.75" customHeight="1">
      <c r="A137" s="293"/>
      <c r="B137" s="206"/>
      <c r="C137" s="206" t="s">
        <v>584</v>
      </c>
      <c r="D137" s="206"/>
      <c r="E137" s="191" t="s">
        <v>585</v>
      </c>
      <c r="F137" s="294">
        <f>F138+F141+F147+F150</f>
        <v>33</v>
      </c>
    </row>
    <row r="138" spans="1:6" s="57" customFormat="1" ht="41.25" customHeight="1">
      <c r="A138" s="141"/>
      <c r="B138" s="136"/>
      <c r="C138" s="136" t="s">
        <v>586</v>
      </c>
      <c r="D138" s="136"/>
      <c r="E138" s="144" t="s">
        <v>241</v>
      </c>
      <c r="F138" s="132">
        <f>F139</f>
        <v>8</v>
      </c>
    </row>
    <row r="139" spans="1:6" s="57" customFormat="1" ht="36" customHeight="1">
      <c r="A139" s="141"/>
      <c r="B139" s="136"/>
      <c r="C139" s="136"/>
      <c r="D139" s="136" t="s">
        <v>187</v>
      </c>
      <c r="E139" s="144" t="s">
        <v>188</v>
      </c>
      <c r="F139" s="132">
        <f>F140</f>
        <v>8</v>
      </c>
    </row>
    <row r="140" spans="1:6" s="57" customFormat="1" ht="52.5" customHeight="1">
      <c r="A140" s="141"/>
      <c r="B140" s="136"/>
      <c r="C140" s="136"/>
      <c r="D140" s="136" t="s">
        <v>306</v>
      </c>
      <c r="E140" s="137" t="s">
        <v>307</v>
      </c>
      <c r="F140" s="132">
        <v>8</v>
      </c>
    </row>
    <row r="141" spans="1:6" s="57" customFormat="1" ht="32.25" customHeight="1">
      <c r="A141" s="141"/>
      <c r="B141" s="136"/>
      <c r="C141" s="136" t="s">
        <v>587</v>
      </c>
      <c r="D141" s="136"/>
      <c r="E141" s="144" t="s">
        <v>243</v>
      </c>
      <c r="F141" s="132">
        <f>F142</f>
        <v>5</v>
      </c>
    </row>
    <row r="142" spans="1:6" s="57" customFormat="1" ht="37.5" customHeight="1">
      <c r="A142" s="141"/>
      <c r="B142" s="136"/>
      <c r="C142" s="136"/>
      <c r="D142" s="136" t="s">
        <v>187</v>
      </c>
      <c r="E142" s="144" t="s">
        <v>188</v>
      </c>
      <c r="F142" s="132">
        <f>F143</f>
        <v>5</v>
      </c>
    </row>
    <row r="143" spans="1:6" s="57" customFormat="1" ht="49.5" customHeight="1">
      <c r="A143" s="141"/>
      <c r="B143" s="136"/>
      <c r="C143" s="136"/>
      <c r="D143" s="136" t="s">
        <v>306</v>
      </c>
      <c r="E143" s="137" t="s">
        <v>307</v>
      </c>
      <c r="F143" s="132">
        <v>5</v>
      </c>
    </row>
    <row r="144" spans="1:6" s="57" customFormat="1" ht="52.5" customHeight="1" hidden="1">
      <c r="A144" s="141"/>
      <c r="B144" s="136"/>
      <c r="C144" s="136"/>
      <c r="D144" s="136"/>
      <c r="E144" s="144"/>
      <c r="F144" s="132"/>
    </row>
    <row r="145" spans="1:6" ht="15" hidden="1">
      <c r="A145" s="141"/>
      <c r="B145" s="145"/>
      <c r="C145" s="136"/>
      <c r="D145" s="136"/>
      <c r="E145" s="144"/>
      <c r="F145" s="132"/>
    </row>
    <row r="146" spans="1:6" ht="30" customHeight="1" hidden="1">
      <c r="A146" s="141"/>
      <c r="B146" s="145"/>
      <c r="C146" s="136"/>
      <c r="D146" s="136"/>
      <c r="E146" s="137"/>
      <c r="F146" s="132"/>
    </row>
    <row r="147" spans="1:6" ht="15" hidden="1">
      <c r="A147" s="141"/>
      <c r="B147" s="145"/>
      <c r="C147" s="136"/>
      <c r="D147" s="136"/>
      <c r="E147" s="144"/>
      <c r="F147" s="132"/>
    </row>
    <row r="148" spans="1:6" ht="30" customHeight="1" hidden="1">
      <c r="A148" s="141"/>
      <c r="B148" s="145"/>
      <c r="C148" s="136"/>
      <c r="D148" s="136"/>
      <c r="E148" s="144"/>
      <c r="F148" s="132"/>
    </row>
    <row r="149" spans="1:6" ht="48" customHeight="1" hidden="1">
      <c r="A149" s="141"/>
      <c r="B149" s="145"/>
      <c r="C149" s="136"/>
      <c r="D149" s="136"/>
      <c r="E149" s="137"/>
      <c r="F149" s="132"/>
    </row>
    <row r="150" spans="1:6" ht="52.5" customHeight="1">
      <c r="A150" s="141"/>
      <c r="B150" s="136"/>
      <c r="C150" s="136" t="s">
        <v>588</v>
      </c>
      <c r="D150" s="136"/>
      <c r="E150" s="137" t="s">
        <v>515</v>
      </c>
      <c r="F150" s="132">
        <f>F151</f>
        <v>20</v>
      </c>
    </row>
    <row r="151" spans="1:6" ht="33.75" customHeight="1">
      <c r="A151" s="141"/>
      <c r="B151" s="136"/>
      <c r="C151" s="136"/>
      <c r="D151" s="136" t="s">
        <v>187</v>
      </c>
      <c r="E151" s="144" t="s">
        <v>188</v>
      </c>
      <c r="F151" s="132">
        <f>F152</f>
        <v>20</v>
      </c>
    </row>
    <row r="152" spans="1:6" ht="46.5" customHeight="1">
      <c r="A152" s="141"/>
      <c r="B152" s="136"/>
      <c r="C152" s="136"/>
      <c r="D152" s="136" t="s">
        <v>306</v>
      </c>
      <c r="E152" s="137" t="s">
        <v>307</v>
      </c>
      <c r="F152" s="132">
        <v>20</v>
      </c>
    </row>
    <row r="153" spans="1:6" ht="63" customHeight="1" hidden="1">
      <c r="A153" s="282"/>
      <c r="B153" s="283"/>
      <c r="C153" s="283"/>
      <c r="D153" s="283"/>
      <c r="E153" s="291"/>
      <c r="F153" s="286"/>
    </row>
    <row r="154" spans="1:6" ht="50.25" customHeight="1" hidden="1">
      <c r="A154" s="293"/>
      <c r="B154" s="206"/>
      <c r="C154" s="206"/>
      <c r="D154" s="206"/>
      <c r="E154" s="191"/>
      <c r="F154" s="294"/>
    </row>
    <row r="155" spans="1:6" ht="30" customHeight="1" hidden="1">
      <c r="A155" s="141"/>
      <c r="B155" s="136"/>
      <c r="C155" s="136"/>
      <c r="D155" s="136"/>
      <c r="E155" s="137"/>
      <c r="F155" s="132"/>
    </row>
    <row r="156" spans="1:6" ht="15" hidden="1">
      <c r="A156" s="141"/>
      <c r="B156" s="136"/>
      <c r="C156" s="135"/>
      <c r="D156" s="136"/>
      <c r="E156" s="137"/>
      <c r="F156" s="132"/>
    </row>
    <row r="157" spans="1:6" ht="15" customHeight="1" hidden="1">
      <c r="A157" s="141"/>
      <c r="B157" s="136"/>
      <c r="C157" s="135"/>
      <c r="D157" s="136"/>
      <c r="E157" s="137"/>
      <c r="F157" s="132"/>
    </row>
    <row r="158" spans="1:6" ht="15">
      <c r="A158" s="270"/>
      <c r="B158" s="275" t="s">
        <v>318</v>
      </c>
      <c r="C158" s="275"/>
      <c r="D158" s="275"/>
      <c r="E158" s="276" t="s">
        <v>319</v>
      </c>
      <c r="F158" s="274">
        <f>F159</f>
        <v>74.2</v>
      </c>
    </row>
    <row r="159" spans="1:6" ht="15">
      <c r="A159" s="259"/>
      <c r="B159" s="263" t="s">
        <v>320</v>
      </c>
      <c r="C159" s="263"/>
      <c r="D159" s="263"/>
      <c r="E159" s="264" t="s">
        <v>321</v>
      </c>
      <c r="F159" s="262">
        <f>F160</f>
        <v>74.2</v>
      </c>
    </row>
    <row r="160" spans="1:6" ht="15">
      <c r="A160" s="290"/>
      <c r="B160" s="295"/>
      <c r="C160" s="298" t="s">
        <v>596</v>
      </c>
      <c r="D160" s="298"/>
      <c r="E160" s="299" t="s">
        <v>262</v>
      </c>
      <c r="F160" s="292">
        <f>F161</f>
        <v>74.2</v>
      </c>
    </row>
    <row r="161" spans="1:6" ht="60">
      <c r="A161" s="287"/>
      <c r="B161" s="295"/>
      <c r="C161" s="296" t="s">
        <v>600</v>
      </c>
      <c r="D161" s="296"/>
      <c r="E161" s="297" t="s">
        <v>273</v>
      </c>
      <c r="F161" s="289">
        <f>F162</f>
        <v>74.2</v>
      </c>
    </row>
    <row r="162" spans="1:6" ht="59.25" customHeight="1">
      <c r="A162" s="246"/>
      <c r="B162" s="149"/>
      <c r="C162" s="148" t="s">
        <v>601</v>
      </c>
      <c r="D162" s="148"/>
      <c r="E162" s="144" t="s">
        <v>277</v>
      </c>
      <c r="F162" s="153">
        <f>F163+F165</f>
        <v>74.2</v>
      </c>
    </row>
    <row r="163" spans="1:6" ht="82.5" customHeight="1">
      <c r="A163" s="246"/>
      <c r="B163" s="149"/>
      <c r="C163" s="149"/>
      <c r="D163" s="135">
        <v>100</v>
      </c>
      <c r="E163" s="137" t="s">
        <v>267</v>
      </c>
      <c r="F163" s="153">
        <f>F164</f>
        <v>69.7</v>
      </c>
    </row>
    <row r="164" spans="1:6" ht="37.5" customHeight="1">
      <c r="A164" s="141"/>
      <c r="B164" s="148"/>
      <c r="C164" s="148"/>
      <c r="D164" s="136">
        <v>120</v>
      </c>
      <c r="E164" s="137" t="s">
        <v>301</v>
      </c>
      <c r="F164" s="132">
        <v>69.7</v>
      </c>
    </row>
    <row r="165" spans="1:6" ht="35.25" customHeight="1">
      <c r="A165" s="141"/>
      <c r="B165" s="148"/>
      <c r="C165" s="148"/>
      <c r="D165" s="136">
        <v>200</v>
      </c>
      <c r="E165" s="137" t="s">
        <v>188</v>
      </c>
      <c r="F165" s="132">
        <f>F166</f>
        <v>4.5</v>
      </c>
    </row>
    <row r="166" spans="1:6" ht="51.75" customHeight="1">
      <c r="A166" s="246"/>
      <c r="B166" s="149"/>
      <c r="C166" s="149"/>
      <c r="D166" s="135">
        <v>240</v>
      </c>
      <c r="E166" s="137" t="s">
        <v>307</v>
      </c>
      <c r="F166" s="153">
        <v>4.5</v>
      </c>
    </row>
    <row r="167" spans="1:6" ht="28.5">
      <c r="A167" s="270"/>
      <c r="B167" s="271" t="s">
        <v>322</v>
      </c>
      <c r="C167" s="271"/>
      <c r="D167" s="271"/>
      <c r="E167" s="277" t="s">
        <v>323</v>
      </c>
      <c r="F167" s="274">
        <f>F168+F181</f>
        <v>95.1936</v>
      </c>
    </row>
    <row r="168" spans="1:6" ht="42.75">
      <c r="A168" s="259"/>
      <c r="B168" s="260" t="s">
        <v>324</v>
      </c>
      <c r="C168" s="260"/>
      <c r="D168" s="260"/>
      <c r="E168" s="257" t="s">
        <v>325</v>
      </c>
      <c r="F168" s="262">
        <f>F169</f>
        <v>26.3856</v>
      </c>
    </row>
    <row r="169" spans="1:6" s="57" customFormat="1" ht="60">
      <c r="A169" s="290"/>
      <c r="B169" s="288"/>
      <c r="C169" s="288" t="s">
        <v>576</v>
      </c>
      <c r="D169" s="288"/>
      <c r="E169" s="291" t="s">
        <v>286</v>
      </c>
      <c r="F169" s="292">
        <f>F170+F177</f>
        <v>26.3856</v>
      </c>
    </row>
    <row r="170" spans="1:6" s="57" customFormat="1" ht="45">
      <c r="A170" s="287"/>
      <c r="B170" s="250"/>
      <c r="C170" s="250" t="s">
        <v>577</v>
      </c>
      <c r="D170" s="250"/>
      <c r="E170" s="191" t="s">
        <v>579</v>
      </c>
      <c r="F170" s="289">
        <f>F171+F174</f>
        <v>10</v>
      </c>
    </row>
    <row r="171" spans="1:6" s="57" customFormat="1" ht="32.25" customHeight="1">
      <c r="A171" s="246"/>
      <c r="B171" s="135"/>
      <c r="C171" s="135" t="s">
        <v>581</v>
      </c>
      <c r="D171" s="135"/>
      <c r="E171" s="137" t="s">
        <v>230</v>
      </c>
      <c r="F171" s="153">
        <f>F172</f>
        <v>7.6</v>
      </c>
    </row>
    <row r="172" spans="1:6" s="57" customFormat="1" ht="30" customHeight="1">
      <c r="A172" s="246"/>
      <c r="B172" s="135"/>
      <c r="C172" s="135"/>
      <c r="D172" s="136">
        <v>200</v>
      </c>
      <c r="E172" s="137" t="s">
        <v>188</v>
      </c>
      <c r="F172" s="153">
        <f>F173</f>
        <v>7.6</v>
      </c>
    </row>
    <row r="173" spans="1:6" s="57" customFormat="1" ht="48.75" customHeight="1">
      <c r="A173" s="246"/>
      <c r="B173" s="135"/>
      <c r="C173" s="135"/>
      <c r="D173" s="136">
        <v>240</v>
      </c>
      <c r="E173" s="137" t="s">
        <v>307</v>
      </c>
      <c r="F173" s="153">
        <v>7.6</v>
      </c>
    </row>
    <row r="174" spans="1:6" s="57" customFormat="1" ht="30" customHeight="1">
      <c r="A174" s="246"/>
      <c r="B174" s="135"/>
      <c r="C174" s="135" t="s">
        <v>582</v>
      </c>
      <c r="D174" s="136"/>
      <c r="E174" s="137" t="s">
        <v>232</v>
      </c>
      <c r="F174" s="153">
        <f>F175</f>
        <v>2.4</v>
      </c>
    </row>
    <row r="175" spans="1:6" s="57" customFormat="1" ht="30" customHeight="1">
      <c r="A175" s="246"/>
      <c r="B175" s="135"/>
      <c r="C175" s="135"/>
      <c r="D175" s="136">
        <v>200</v>
      </c>
      <c r="E175" s="137" t="s">
        <v>188</v>
      </c>
      <c r="F175" s="153">
        <f>F176</f>
        <v>2.4</v>
      </c>
    </row>
    <row r="176" spans="1:6" s="57" customFormat="1" ht="49.5" customHeight="1">
      <c r="A176" s="246"/>
      <c r="B176" s="135"/>
      <c r="C176" s="135"/>
      <c r="D176" s="136">
        <v>240</v>
      </c>
      <c r="E176" s="137" t="s">
        <v>307</v>
      </c>
      <c r="F176" s="153">
        <v>2.4</v>
      </c>
    </row>
    <row r="177" spans="1:6" s="57" customFormat="1" ht="53.25" customHeight="1">
      <c r="A177" s="287"/>
      <c r="B177" s="250"/>
      <c r="C177" s="250" t="s">
        <v>656</v>
      </c>
      <c r="D177" s="206"/>
      <c r="E177" s="191" t="s">
        <v>605</v>
      </c>
      <c r="F177" s="289">
        <f>F178</f>
        <v>16.3856</v>
      </c>
    </row>
    <row r="178" spans="1:6" s="57" customFormat="1" ht="64.5" customHeight="1">
      <c r="A178" s="287"/>
      <c r="B178" s="135"/>
      <c r="C178" s="135" t="s">
        <v>655</v>
      </c>
      <c r="D178" s="136"/>
      <c r="E178" s="137" t="s">
        <v>233</v>
      </c>
      <c r="F178" s="153">
        <f>F179</f>
        <v>16.3856</v>
      </c>
    </row>
    <row r="179" spans="1:6" s="57" customFormat="1" ht="17.25" customHeight="1">
      <c r="A179" s="246"/>
      <c r="B179" s="135"/>
      <c r="C179" s="135"/>
      <c r="D179" s="136" t="s">
        <v>234</v>
      </c>
      <c r="E179" s="137" t="s">
        <v>668</v>
      </c>
      <c r="F179" s="153">
        <f>F180</f>
        <v>16.3856</v>
      </c>
    </row>
    <row r="180" spans="1:6" s="57" customFormat="1" ht="17.25" customHeight="1">
      <c r="A180" s="246"/>
      <c r="B180" s="135"/>
      <c r="C180" s="135"/>
      <c r="D180" s="136" t="s">
        <v>517</v>
      </c>
      <c r="E180" s="137" t="s">
        <v>149</v>
      </c>
      <c r="F180" s="153">
        <v>16.3856</v>
      </c>
    </row>
    <row r="181" spans="1:6" ht="17.25" customHeight="1">
      <c r="A181" s="255"/>
      <c r="B181" s="256" t="s">
        <v>326</v>
      </c>
      <c r="C181" s="256"/>
      <c r="D181" s="256"/>
      <c r="E181" s="257" t="s">
        <v>327</v>
      </c>
      <c r="F181" s="258">
        <f>F182</f>
        <v>68.808</v>
      </c>
    </row>
    <row r="182" spans="1:6" ht="60">
      <c r="A182" s="282"/>
      <c r="B182" s="283"/>
      <c r="C182" s="288" t="s">
        <v>576</v>
      </c>
      <c r="D182" s="288"/>
      <c r="E182" s="291" t="s">
        <v>286</v>
      </c>
      <c r="F182" s="286">
        <f>F183</f>
        <v>68.808</v>
      </c>
    </row>
    <row r="183" spans="1:6" ht="45">
      <c r="A183" s="293"/>
      <c r="B183" s="206"/>
      <c r="C183" s="250" t="s">
        <v>577</v>
      </c>
      <c r="D183" s="250"/>
      <c r="E183" s="191" t="s">
        <v>579</v>
      </c>
      <c r="F183" s="294">
        <f>F184</f>
        <v>68.808</v>
      </c>
    </row>
    <row r="184" spans="1:6" ht="49.5" customHeight="1">
      <c r="A184" s="141"/>
      <c r="B184" s="136"/>
      <c r="C184" s="135" t="s">
        <v>578</v>
      </c>
      <c r="D184" s="135"/>
      <c r="E184" s="137" t="s">
        <v>228</v>
      </c>
      <c r="F184" s="132">
        <f>F185</f>
        <v>68.808</v>
      </c>
    </row>
    <row r="185" spans="1:6" ht="35.25" customHeight="1">
      <c r="A185" s="141"/>
      <c r="B185" s="136"/>
      <c r="C185" s="135"/>
      <c r="D185" s="136">
        <v>200</v>
      </c>
      <c r="E185" s="137" t="s">
        <v>188</v>
      </c>
      <c r="F185" s="132">
        <f>F186</f>
        <v>68.808</v>
      </c>
    </row>
    <row r="186" spans="1:6" ht="50.25" customHeight="1">
      <c r="A186" s="141"/>
      <c r="B186" s="136"/>
      <c r="C186" s="135"/>
      <c r="D186" s="136">
        <v>240</v>
      </c>
      <c r="E186" s="137" t="s">
        <v>307</v>
      </c>
      <c r="F186" s="132">
        <v>68.808</v>
      </c>
    </row>
    <row r="187" spans="1:6" ht="15">
      <c r="A187" s="270"/>
      <c r="B187" s="271" t="s">
        <v>328</v>
      </c>
      <c r="C187" s="271"/>
      <c r="D187" s="271"/>
      <c r="E187" s="277" t="s">
        <v>329</v>
      </c>
      <c r="F187" s="274">
        <f>F188</f>
        <v>1021.8000000000001</v>
      </c>
    </row>
    <row r="188" spans="1:6" ht="15">
      <c r="A188" s="259"/>
      <c r="B188" s="260" t="s">
        <v>330</v>
      </c>
      <c r="C188" s="260"/>
      <c r="D188" s="260"/>
      <c r="E188" s="265" t="s">
        <v>331</v>
      </c>
      <c r="F188" s="262">
        <f>F189</f>
        <v>1021.8000000000001</v>
      </c>
    </row>
    <row r="189" spans="1:6" s="57" customFormat="1" ht="50.25" customHeight="1">
      <c r="A189" s="290"/>
      <c r="B189" s="288"/>
      <c r="C189" s="288" t="s">
        <v>554</v>
      </c>
      <c r="D189" s="288"/>
      <c r="E189" s="300" t="s">
        <v>184</v>
      </c>
      <c r="F189" s="292">
        <f>F190</f>
        <v>1021.8000000000001</v>
      </c>
    </row>
    <row r="190" spans="1:6" s="57" customFormat="1" ht="28.5">
      <c r="A190" s="253"/>
      <c r="B190" s="150"/>
      <c r="C190" s="150" t="s">
        <v>555</v>
      </c>
      <c r="D190" s="150"/>
      <c r="E190" s="146" t="s">
        <v>556</v>
      </c>
      <c r="F190" s="182">
        <f>F191</f>
        <v>1021.8000000000001</v>
      </c>
    </row>
    <row r="191" spans="1:6" s="57" customFormat="1" ht="60">
      <c r="A191" s="287"/>
      <c r="B191" s="250"/>
      <c r="C191" s="250" t="s">
        <v>557</v>
      </c>
      <c r="D191" s="250"/>
      <c r="E191" s="301" t="s">
        <v>558</v>
      </c>
      <c r="F191" s="289">
        <f>F192+F195+F198</f>
        <v>1021.8000000000001</v>
      </c>
    </row>
    <row r="192" spans="1:6" s="57" customFormat="1" ht="30">
      <c r="A192" s="246"/>
      <c r="B192" s="135"/>
      <c r="C192" s="136" t="s">
        <v>559</v>
      </c>
      <c r="D192" s="136"/>
      <c r="E192" s="137" t="s">
        <v>186</v>
      </c>
      <c r="F192" s="132">
        <f>F193</f>
        <v>680.2</v>
      </c>
    </row>
    <row r="193" spans="1:6" s="57" customFormat="1" ht="37.5" customHeight="1">
      <c r="A193" s="246"/>
      <c r="B193" s="135"/>
      <c r="C193" s="136"/>
      <c r="D193" s="136" t="s">
        <v>187</v>
      </c>
      <c r="E193" s="144" t="s">
        <v>188</v>
      </c>
      <c r="F193" s="132">
        <f>F194</f>
        <v>680.2</v>
      </c>
    </row>
    <row r="194" spans="1:6" s="57" customFormat="1" ht="54" customHeight="1">
      <c r="A194" s="246"/>
      <c r="B194" s="135"/>
      <c r="C194" s="136"/>
      <c r="D194" s="136">
        <v>240</v>
      </c>
      <c r="E194" s="137" t="s">
        <v>307</v>
      </c>
      <c r="F194" s="132">
        <v>680.2</v>
      </c>
    </row>
    <row r="195" spans="1:6" s="57" customFormat="1" ht="39.75" customHeight="1">
      <c r="A195" s="246"/>
      <c r="B195" s="135"/>
      <c r="C195" s="136" t="s">
        <v>560</v>
      </c>
      <c r="D195" s="136"/>
      <c r="E195" s="137" t="s">
        <v>190</v>
      </c>
      <c r="F195" s="132">
        <f>F196</f>
        <v>341.6</v>
      </c>
    </row>
    <row r="196" spans="1:6" s="57" customFormat="1" ht="30" customHeight="1">
      <c r="A196" s="246"/>
      <c r="B196" s="135"/>
      <c r="C196" s="136"/>
      <c r="D196" s="136" t="s">
        <v>187</v>
      </c>
      <c r="E196" s="144" t="s">
        <v>188</v>
      </c>
      <c r="F196" s="132">
        <f>F197</f>
        <v>341.6</v>
      </c>
    </row>
    <row r="197" spans="1:6" s="57" customFormat="1" ht="47.25" customHeight="1">
      <c r="A197" s="246"/>
      <c r="B197" s="135"/>
      <c r="C197" s="136"/>
      <c r="D197" s="136">
        <v>240</v>
      </c>
      <c r="E197" s="137" t="s">
        <v>307</v>
      </c>
      <c r="F197" s="132">
        <v>341.6</v>
      </c>
    </row>
    <row r="198" spans="1:6" s="57" customFormat="1" ht="30" customHeight="1" hidden="1">
      <c r="A198" s="246"/>
      <c r="B198" s="135"/>
      <c r="C198" s="136"/>
      <c r="D198" s="136"/>
      <c r="E198" s="137"/>
      <c r="F198" s="132"/>
    </row>
    <row r="199" spans="1:6" s="57" customFormat="1" ht="30" customHeight="1" hidden="1">
      <c r="A199" s="246"/>
      <c r="B199" s="135"/>
      <c r="C199" s="136"/>
      <c r="D199" s="136"/>
      <c r="E199" s="137"/>
      <c r="F199" s="132"/>
    </row>
    <row r="200" spans="1:6" s="57" customFormat="1" ht="30" customHeight="1" hidden="1">
      <c r="A200" s="246"/>
      <c r="B200" s="135"/>
      <c r="C200" s="136"/>
      <c r="D200" s="136"/>
      <c r="E200" s="137"/>
      <c r="F200" s="132"/>
    </row>
    <row r="201" spans="1:6" ht="19.5" customHeight="1">
      <c r="A201" s="270"/>
      <c r="B201" s="271" t="s">
        <v>332</v>
      </c>
      <c r="C201" s="271"/>
      <c r="D201" s="271"/>
      <c r="E201" s="277" t="s">
        <v>333</v>
      </c>
      <c r="F201" s="274">
        <f>F202+F209</f>
        <v>460.4</v>
      </c>
    </row>
    <row r="202" spans="1:6" ht="15">
      <c r="A202" s="255"/>
      <c r="B202" s="256" t="s">
        <v>334</v>
      </c>
      <c r="C202" s="256"/>
      <c r="D202" s="256"/>
      <c r="E202" s="266" t="s">
        <v>335</v>
      </c>
      <c r="F202" s="258">
        <f aca="true" t="shared" si="0" ref="F202:F207">F203</f>
        <v>73.2</v>
      </c>
    </row>
    <row r="203" spans="1:6" ht="48" customHeight="1">
      <c r="A203" s="282"/>
      <c r="B203" s="283"/>
      <c r="C203" s="283" t="s">
        <v>554</v>
      </c>
      <c r="D203" s="283"/>
      <c r="E203" s="300" t="s">
        <v>184</v>
      </c>
      <c r="F203" s="286">
        <f t="shared" si="0"/>
        <v>73.2</v>
      </c>
    </row>
    <row r="204" spans="1:6" ht="28.5">
      <c r="A204" s="254"/>
      <c r="B204" s="138"/>
      <c r="C204" s="138" t="s">
        <v>561</v>
      </c>
      <c r="D204" s="138"/>
      <c r="E204" s="146" t="s">
        <v>562</v>
      </c>
      <c r="F204" s="179">
        <f t="shared" si="0"/>
        <v>73.2</v>
      </c>
    </row>
    <row r="205" spans="1:6" ht="35.25" customHeight="1">
      <c r="A205" s="293"/>
      <c r="B205" s="206"/>
      <c r="C205" s="206" t="s">
        <v>563</v>
      </c>
      <c r="D205" s="206"/>
      <c r="E205" s="301" t="s">
        <v>618</v>
      </c>
      <c r="F205" s="294">
        <f t="shared" si="0"/>
        <v>73.2</v>
      </c>
    </row>
    <row r="206" spans="1:6" ht="67.5" customHeight="1">
      <c r="A206" s="141"/>
      <c r="B206" s="136"/>
      <c r="C206" s="136" t="s">
        <v>638</v>
      </c>
      <c r="D206" s="136"/>
      <c r="E206" s="144" t="s">
        <v>619</v>
      </c>
      <c r="F206" s="132">
        <f t="shared" si="0"/>
        <v>73.2</v>
      </c>
    </row>
    <row r="207" spans="1:6" ht="34.5" customHeight="1">
      <c r="A207" s="141"/>
      <c r="B207" s="136"/>
      <c r="C207" s="136"/>
      <c r="D207" s="136" t="s">
        <v>187</v>
      </c>
      <c r="E207" s="144" t="s">
        <v>188</v>
      </c>
      <c r="F207" s="132">
        <f t="shared" si="0"/>
        <v>73.2</v>
      </c>
    </row>
    <row r="208" spans="1:6" ht="50.25" customHeight="1">
      <c r="A208" s="141"/>
      <c r="B208" s="136"/>
      <c r="C208" s="136"/>
      <c r="D208" s="136" t="s">
        <v>306</v>
      </c>
      <c r="E208" s="137" t="s">
        <v>307</v>
      </c>
      <c r="F208" s="132">
        <v>73.2</v>
      </c>
    </row>
    <row r="209" spans="1:6" ht="15">
      <c r="A209" s="255"/>
      <c r="B209" s="256" t="s">
        <v>336</v>
      </c>
      <c r="C209" s="256"/>
      <c r="D209" s="256"/>
      <c r="E209" s="257" t="s">
        <v>337</v>
      </c>
      <c r="F209" s="258">
        <f>F210</f>
        <v>387.2</v>
      </c>
    </row>
    <row r="210" spans="1:6" ht="45">
      <c r="A210" s="282"/>
      <c r="B210" s="283"/>
      <c r="C210" s="283" t="s">
        <v>554</v>
      </c>
      <c r="D210" s="283"/>
      <c r="E210" s="300" t="s">
        <v>184</v>
      </c>
      <c r="F210" s="292">
        <f>F211</f>
        <v>387.2</v>
      </c>
    </row>
    <row r="211" spans="1:6" ht="32.25" customHeight="1">
      <c r="A211" s="254"/>
      <c r="B211" s="138"/>
      <c r="C211" s="138" t="s">
        <v>566</v>
      </c>
      <c r="D211" s="138"/>
      <c r="E211" s="146" t="s">
        <v>620</v>
      </c>
      <c r="F211" s="182">
        <f>F212+F225</f>
        <v>387.2</v>
      </c>
    </row>
    <row r="212" spans="1:6" ht="36" customHeight="1">
      <c r="A212" s="293"/>
      <c r="B212" s="206"/>
      <c r="C212" s="206" t="s">
        <v>567</v>
      </c>
      <c r="D212" s="206"/>
      <c r="E212" s="301" t="s">
        <v>569</v>
      </c>
      <c r="F212" s="289">
        <f>F213+F216</f>
        <v>297.2</v>
      </c>
    </row>
    <row r="213" spans="1:6" ht="36.75" customHeight="1">
      <c r="A213" s="141"/>
      <c r="B213" s="136"/>
      <c r="C213" s="136" t="s">
        <v>639</v>
      </c>
      <c r="D213" s="136"/>
      <c r="E213" s="137" t="s">
        <v>196</v>
      </c>
      <c r="F213" s="132">
        <f>F214</f>
        <v>288.8</v>
      </c>
    </row>
    <row r="214" spans="1:6" ht="36" customHeight="1">
      <c r="A214" s="141"/>
      <c r="B214" s="136"/>
      <c r="C214" s="136"/>
      <c r="D214" s="136" t="s">
        <v>187</v>
      </c>
      <c r="E214" s="144" t="s">
        <v>188</v>
      </c>
      <c r="F214" s="132">
        <f>F215</f>
        <v>288.8</v>
      </c>
    </row>
    <row r="215" spans="1:6" ht="47.25" customHeight="1">
      <c r="A215" s="141"/>
      <c r="B215" s="136"/>
      <c r="C215" s="136"/>
      <c r="D215" s="135">
        <v>240</v>
      </c>
      <c r="E215" s="137" t="s">
        <v>307</v>
      </c>
      <c r="F215" s="151">
        <v>288.8</v>
      </c>
    </row>
    <row r="216" spans="1:6" ht="33" customHeight="1">
      <c r="A216" s="141"/>
      <c r="B216" s="136"/>
      <c r="C216" s="136" t="s">
        <v>570</v>
      </c>
      <c r="D216" s="136"/>
      <c r="E216" s="137" t="s">
        <v>198</v>
      </c>
      <c r="F216" s="132">
        <f>F217</f>
        <v>8.4</v>
      </c>
    </row>
    <row r="217" spans="1:6" ht="37.5" customHeight="1">
      <c r="A217" s="246"/>
      <c r="B217" s="135"/>
      <c r="C217" s="136"/>
      <c r="D217" s="136" t="s">
        <v>187</v>
      </c>
      <c r="E217" s="144" t="s">
        <v>188</v>
      </c>
      <c r="F217" s="132">
        <f>F218</f>
        <v>8.4</v>
      </c>
    </row>
    <row r="218" spans="1:6" ht="50.25" customHeight="1">
      <c r="A218" s="246"/>
      <c r="B218" s="135"/>
      <c r="C218" s="136"/>
      <c r="D218" s="135">
        <v>240</v>
      </c>
      <c r="E218" s="137" t="s">
        <v>307</v>
      </c>
      <c r="F218" s="132">
        <v>8.4</v>
      </c>
    </row>
    <row r="219" spans="1:6" ht="0.75" customHeight="1" hidden="1">
      <c r="A219" s="246"/>
      <c r="B219" s="135"/>
      <c r="C219" s="136"/>
      <c r="D219" s="136"/>
      <c r="E219" s="137"/>
      <c r="F219" s="132"/>
    </row>
    <row r="220" spans="1:6" ht="30" customHeight="1" hidden="1">
      <c r="A220" s="246"/>
      <c r="B220" s="135"/>
      <c r="C220" s="136"/>
      <c r="D220" s="136"/>
      <c r="E220" s="144"/>
      <c r="F220" s="132"/>
    </row>
    <row r="221" spans="1:6" ht="30" customHeight="1" hidden="1">
      <c r="A221" s="246"/>
      <c r="B221" s="135"/>
      <c r="C221" s="136"/>
      <c r="D221" s="135"/>
      <c r="E221" s="137"/>
      <c r="F221" s="132"/>
    </row>
    <row r="222" spans="1:6" ht="21" customHeight="1" hidden="1">
      <c r="A222" s="246"/>
      <c r="B222" s="135"/>
      <c r="C222" s="136"/>
      <c r="D222" s="136"/>
      <c r="E222" s="137"/>
      <c r="F222" s="132"/>
    </row>
    <row r="223" spans="1:6" ht="39.75" customHeight="1" hidden="1">
      <c r="A223" s="246"/>
      <c r="B223" s="135"/>
      <c r="C223" s="136"/>
      <c r="D223" s="136"/>
      <c r="E223" s="144"/>
      <c r="F223" s="132"/>
    </row>
    <row r="224" spans="1:6" ht="34.5" customHeight="1" hidden="1">
      <c r="A224" s="246"/>
      <c r="B224" s="135"/>
      <c r="C224" s="136"/>
      <c r="D224" s="135"/>
      <c r="E224" s="137"/>
      <c r="F224" s="132"/>
    </row>
    <row r="225" spans="1:6" ht="34.5" customHeight="1">
      <c r="A225" s="287"/>
      <c r="B225" s="250"/>
      <c r="C225" s="206" t="s">
        <v>568</v>
      </c>
      <c r="D225" s="250"/>
      <c r="E225" s="191" t="s">
        <v>604</v>
      </c>
      <c r="F225" s="294">
        <f>F226+F229</f>
        <v>90</v>
      </c>
    </row>
    <row r="226" spans="1:6" ht="24.75" customHeight="1">
      <c r="A226" s="246"/>
      <c r="B226" s="135"/>
      <c r="C226" s="136" t="s">
        <v>640</v>
      </c>
      <c r="D226" s="136"/>
      <c r="E226" s="137" t="s">
        <v>204</v>
      </c>
      <c r="F226" s="132">
        <f>F227</f>
        <v>50</v>
      </c>
    </row>
    <row r="227" spans="1:6" ht="39.75" customHeight="1">
      <c r="A227" s="246"/>
      <c r="B227" s="135"/>
      <c r="C227" s="136"/>
      <c r="D227" s="136" t="s">
        <v>187</v>
      </c>
      <c r="E227" s="144" t="s">
        <v>188</v>
      </c>
      <c r="F227" s="132">
        <f>F228</f>
        <v>50</v>
      </c>
    </row>
    <row r="228" spans="1:6" ht="50.25" customHeight="1">
      <c r="A228" s="246"/>
      <c r="B228" s="135"/>
      <c r="C228" s="136"/>
      <c r="D228" s="135">
        <v>240</v>
      </c>
      <c r="E228" s="137" t="s">
        <v>307</v>
      </c>
      <c r="F228" s="132">
        <v>50</v>
      </c>
    </row>
    <row r="229" spans="1:6" ht="39" customHeight="1">
      <c r="A229" s="246"/>
      <c r="B229" s="135"/>
      <c r="C229" s="136" t="s">
        <v>571</v>
      </c>
      <c r="D229" s="136"/>
      <c r="E229" s="137" t="s">
        <v>206</v>
      </c>
      <c r="F229" s="132">
        <f>F230</f>
        <v>40</v>
      </c>
    </row>
    <row r="230" spans="1:6" ht="30" customHeight="1">
      <c r="A230" s="246"/>
      <c r="B230" s="135"/>
      <c r="C230" s="136"/>
      <c r="D230" s="136" t="s">
        <v>187</v>
      </c>
      <c r="E230" s="144" t="s">
        <v>188</v>
      </c>
      <c r="F230" s="132">
        <f>F231</f>
        <v>40</v>
      </c>
    </row>
    <row r="231" spans="1:6" ht="43.5" customHeight="1">
      <c r="A231" s="246"/>
      <c r="B231" s="135"/>
      <c r="C231" s="136"/>
      <c r="D231" s="135">
        <v>240</v>
      </c>
      <c r="E231" s="137" t="s">
        <v>307</v>
      </c>
      <c r="F231" s="132">
        <v>40</v>
      </c>
    </row>
    <row r="232" spans="1:6" ht="15">
      <c r="A232" s="270"/>
      <c r="B232" s="271" t="s">
        <v>338</v>
      </c>
      <c r="C232" s="271"/>
      <c r="D232" s="271"/>
      <c r="E232" s="277" t="s">
        <v>339</v>
      </c>
      <c r="F232" s="274">
        <f>F233</f>
        <v>762.3</v>
      </c>
    </row>
    <row r="233" spans="1:6" s="45" customFormat="1" ht="19.5" customHeight="1">
      <c r="A233" s="267"/>
      <c r="B233" s="260" t="s">
        <v>340</v>
      </c>
      <c r="C233" s="260"/>
      <c r="D233" s="260"/>
      <c r="E233" s="266" t="s">
        <v>341</v>
      </c>
      <c r="F233" s="262">
        <f>F234</f>
        <v>762.3</v>
      </c>
    </row>
    <row r="234" spans="1:6" s="45" customFormat="1" ht="58.5" customHeight="1">
      <c r="A234" s="290"/>
      <c r="B234" s="288"/>
      <c r="C234" s="288" t="s">
        <v>535</v>
      </c>
      <c r="D234" s="288"/>
      <c r="E234" s="302" t="s">
        <v>158</v>
      </c>
      <c r="F234" s="292">
        <f>F235</f>
        <v>762.3</v>
      </c>
    </row>
    <row r="235" spans="1:6" s="45" customFormat="1" ht="46.5" customHeight="1">
      <c r="A235" s="253"/>
      <c r="B235" s="150"/>
      <c r="C235" s="135" t="s">
        <v>536</v>
      </c>
      <c r="D235" s="135"/>
      <c r="E235" s="303" t="s">
        <v>537</v>
      </c>
      <c r="F235" s="153">
        <f>F236+F239+F242+F245+F248</f>
        <v>762.3</v>
      </c>
    </row>
    <row r="236" spans="1:6" s="45" customFormat="1" ht="33.75" customHeight="1">
      <c r="A236" s="253"/>
      <c r="B236" s="150"/>
      <c r="C236" s="136" t="s">
        <v>538</v>
      </c>
      <c r="D236" s="136"/>
      <c r="E236" s="137" t="s">
        <v>634</v>
      </c>
      <c r="F236" s="132">
        <f>F237</f>
        <v>362.3</v>
      </c>
    </row>
    <row r="237" spans="1:6" s="45" customFormat="1" ht="54" customHeight="1">
      <c r="A237" s="253"/>
      <c r="B237" s="150"/>
      <c r="C237" s="136"/>
      <c r="D237" s="136" t="s">
        <v>161</v>
      </c>
      <c r="E237" s="137" t="s">
        <v>162</v>
      </c>
      <c r="F237" s="132">
        <f>F238</f>
        <v>362.3</v>
      </c>
    </row>
    <row r="238" spans="1:6" s="45" customFormat="1" ht="15">
      <c r="A238" s="253"/>
      <c r="B238" s="150"/>
      <c r="C238" s="136"/>
      <c r="D238" s="135">
        <v>610</v>
      </c>
      <c r="E238" s="137" t="s">
        <v>342</v>
      </c>
      <c r="F238" s="132">
        <v>362.3</v>
      </c>
    </row>
    <row r="239" spans="1:6" s="45" customFormat="1" ht="36" customHeight="1">
      <c r="A239" s="253"/>
      <c r="B239" s="150"/>
      <c r="C239" s="136" t="s">
        <v>540</v>
      </c>
      <c r="D239" s="135"/>
      <c r="E239" s="137" t="s">
        <v>166</v>
      </c>
      <c r="F239" s="132">
        <f>F240</f>
        <v>150</v>
      </c>
    </row>
    <row r="240" spans="1:6" s="45" customFormat="1" ht="45">
      <c r="A240" s="253"/>
      <c r="B240" s="150"/>
      <c r="C240" s="136"/>
      <c r="D240" s="135" t="s">
        <v>161</v>
      </c>
      <c r="E240" s="137" t="s">
        <v>162</v>
      </c>
      <c r="F240" s="132">
        <f>F241</f>
        <v>150</v>
      </c>
    </row>
    <row r="241" spans="1:6" s="45" customFormat="1" ht="15">
      <c r="A241" s="253"/>
      <c r="B241" s="150"/>
      <c r="C241" s="136"/>
      <c r="D241" s="135" t="s">
        <v>539</v>
      </c>
      <c r="E241" s="137" t="s">
        <v>342</v>
      </c>
      <c r="F241" s="132">
        <v>150</v>
      </c>
    </row>
    <row r="242" spans="1:6" s="45" customFormat="1" ht="33" customHeight="1">
      <c r="A242" s="253"/>
      <c r="B242" s="150"/>
      <c r="C242" s="136" t="s">
        <v>541</v>
      </c>
      <c r="D242" s="135"/>
      <c r="E242" s="137" t="s">
        <v>170</v>
      </c>
      <c r="F242" s="132">
        <f>F243</f>
        <v>100</v>
      </c>
    </row>
    <row r="243" spans="1:6" s="45" customFormat="1" ht="46.5" customHeight="1">
      <c r="A243" s="253"/>
      <c r="B243" s="150"/>
      <c r="C243" s="136"/>
      <c r="D243" s="135" t="s">
        <v>161</v>
      </c>
      <c r="E243" s="137" t="s">
        <v>162</v>
      </c>
      <c r="F243" s="132">
        <v>100</v>
      </c>
    </row>
    <row r="244" spans="1:6" s="45" customFormat="1" ht="24.75" customHeight="1">
      <c r="A244" s="253"/>
      <c r="B244" s="150"/>
      <c r="C244" s="136"/>
      <c r="D244" s="135" t="s">
        <v>539</v>
      </c>
      <c r="E244" s="137" t="s">
        <v>342</v>
      </c>
      <c r="F244" s="132">
        <v>150</v>
      </c>
    </row>
    <row r="245" spans="1:6" s="45" customFormat="1" ht="34.5" customHeight="1">
      <c r="A245" s="253"/>
      <c r="B245" s="150"/>
      <c r="C245" s="136" t="s">
        <v>546</v>
      </c>
      <c r="D245" s="135"/>
      <c r="E245" s="137" t="s">
        <v>172</v>
      </c>
      <c r="F245" s="132">
        <f>F246</f>
        <v>100</v>
      </c>
    </row>
    <row r="246" spans="1:6" s="45" customFormat="1" ht="50.25" customHeight="1">
      <c r="A246" s="253"/>
      <c r="B246" s="150"/>
      <c r="C246" s="136"/>
      <c r="D246" s="135" t="s">
        <v>547</v>
      </c>
      <c r="E246" s="137" t="s">
        <v>162</v>
      </c>
      <c r="F246" s="132">
        <f>F247</f>
        <v>100</v>
      </c>
    </row>
    <row r="247" spans="1:6" s="45" customFormat="1" ht="24.75" customHeight="1">
      <c r="A247" s="253"/>
      <c r="B247" s="150"/>
      <c r="C247" s="136"/>
      <c r="D247" s="135" t="s">
        <v>539</v>
      </c>
      <c r="E247" s="137" t="s">
        <v>342</v>
      </c>
      <c r="F247" s="132">
        <v>100</v>
      </c>
    </row>
    <row r="248" spans="1:6" s="45" customFormat="1" ht="24.75" customHeight="1">
      <c r="A248" s="253"/>
      <c r="B248" s="150"/>
      <c r="C248" s="136" t="s">
        <v>548</v>
      </c>
      <c r="D248" s="135"/>
      <c r="E248" s="137" t="s">
        <v>174</v>
      </c>
      <c r="F248" s="132">
        <f>F249</f>
        <v>50</v>
      </c>
    </row>
    <row r="249" spans="1:6" s="45" customFormat="1" ht="51" customHeight="1">
      <c r="A249" s="253"/>
      <c r="B249" s="150"/>
      <c r="C249" s="136"/>
      <c r="D249" s="135" t="s">
        <v>161</v>
      </c>
      <c r="E249" s="137" t="s">
        <v>162</v>
      </c>
      <c r="F249" s="132">
        <f>F250</f>
        <v>50</v>
      </c>
    </row>
    <row r="250" spans="1:6" s="45" customFormat="1" ht="24.75" customHeight="1">
      <c r="A250" s="253"/>
      <c r="B250" s="150"/>
      <c r="C250" s="136"/>
      <c r="D250" s="135" t="s">
        <v>539</v>
      </c>
      <c r="E250" s="137" t="s">
        <v>342</v>
      </c>
      <c r="F250" s="132">
        <v>50</v>
      </c>
    </row>
    <row r="251" spans="1:6" s="45" customFormat="1" ht="24.75" customHeight="1">
      <c r="A251" s="278"/>
      <c r="B251" s="271">
        <v>1000</v>
      </c>
      <c r="C251" s="271"/>
      <c r="D251" s="271"/>
      <c r="E251" s="277" t="s">
        <v>343</v>
      </c>
      <c r="F251" s="274">
        <f>F252+F258</f>
        <v>341.70462</v>
      </c>
    </row>
    <row r="252" spans="1:6" s="45" customFormat="1" ht="24.75" customHeight="1">
      <c r="A252" s="267"/>
      <c r="B252" s="260">
        <v>1001</v>
      </c>
      <c r="C252" s="260"/>
      <c r="D252" s="260"/>
      <c r="E252" s="257" t="s">
        <v>344</v>
      </c>
      <c r="F252" s="262">
        <f>F253</f>
        <v>78.90462</v>
      </c>
    </row>
    <row r="253" spans="1:6" ht="63" customHeight="1">
      <c r="A253" s="290"/>
      <c r="B253" s="288"/>
      <c r="C253" s="288" t="s">
        <v>583</v>
      </c>
      <c r="D253" s="288"/>
      <c r="E253" s="291" t="s">
        <v>237</v>
      </c>
      <c r="F253" s="292">
        <f>F254</f>
        <v>78.90462</v>
      </c>
    </row>
    <row r="254" spans="1:6" ht="54" customHeight="1">
      <c r="A254" s="287"/>
      <c r="B254" s="250"/>
      <c r="C254" s="250" t="s">
        <v>622</v>
      </c>
      <c r="D254" s="250"/>
      <c r="E254" s="191" t="s">
        <v>621</v>
      </c>
      <c r="F254" s="289">
        <f>F255</f>
        <v>78.90462</v>
      </c>
    </row>
    <row r="255" spans="1:6" ht="53.25" customHeight="1">
      <c r="A255" s="246"/>
      <c r="B255" s="135"/>
      <c r="C255" s="135" t="s">
        <v>671</v>
      </c>
      <c r="D255" s="135"/>
      <c r="E255" s="137" t="s">
        <v>250</v>
      </c>
      <c r="F255" s="153">
        <f>F256</f>
        <v>78.90462</v>
      </c>
    </row>
    <row r="256" spans="1:6" ht="24.75" customHeight="1">
      <c r="A256" s="246"/>
      <c r="B256" s="135"/>
      <c r="C256" s="135"/>
      <c r="D256" s="136" t="s">
        <v>251</v>
      </c>
      <c r="E256" s="137" t="s">
        <v>345</v>
      </c>
      <c r="F256" s="153">
        <f>F257</f>
        <v>78.90462</v>
      </c>
    </row>
    <row r="257" spans="1:6" ht="44.25" customHeight="1">
      <c r="A257" s="141"/>
      <c r="B257" s="136"/>
      <c r="C257" s="136"/>
      <c r="D257" s="136" t="s">
        <v>508</v>
      </c>
      <c r="E257" s="137" t="s">
        <v>516</v>
      </c>
      <c r="F257" s="153">
        <v>78.90462</v>
      </c>
    </row>
    <row r="258" spans="1:6" s="45" customFormat="1" ht="24.75" customHeight="1">
      <c r="A258" s="268"/>
      <c r="B258" s="256">
        <v>1003</v>
      </c>
      <c r="C258" s="256"/>
      <c r="D258" s="256"/>
      <c r="E258" s="257" t="s">
        <v>345</v>
      </c>
      <c r="F258" s="258">
        <f>F259+F264</f>
        <v>262.8</v>
      </c>
    </row>
    <row r="259" spans="1:6" s="57" customFormat="1" ht="46.5" customHeight="1">
      <c r="A259" s="282"/>
      <c r="B259" s="283"/>
      <c r="C259" s="283" t="s">
        <v>535</v>
      </c>
      <c r="D259" s="283"/>
      <c r="E259" s="302" t="s">
        <v>158</v>
      </c>
      <c r="F259" s="286">
        <f>F260</f>
        <v>12.8</v>
      </c>
    </row>
    <row r="260" spans="1:6" s="57" customFormat="1" ht="79.5" customHeight="1">
      <c r="A260" s="141"/>
      <c r="B260" s="136"/>
      <c r="C260" s="206" t="s">
        <v>542</v>
      </c>
      <c r="D260" s="206"/>
      <c r="E260" s="303" t="s">
        <v>543</v>
      </c>
      <c r="F260" s="132">
        <f>F261</f>
        <v>12.8</v>
      </c>
    </row>
    <row r="261" spans="1:6" s="57" customFormat="1" ht="109.5" customHeight="1">
      <c r="A261" s="141"/>
      <c r="B261" s="136"/>
      <c r="C261" s="136" t="s">
        <v>544</v>
      </c>
      <c r="D261" s="136"/>
      <c r="E261" s="137" t="s">
        <v>545</v>
      </c>
      <c r="F261" s="132">
        <f>F262</f>
        <v>12.8</v>
      </c>
    </row>
    <row r="262" spans="1:6" s="57" customFormat="1" ht="53.25" customHeight="1">
      <c r="A262" s="141"/>
      <c r="B262" s="136"/>
      <c r="C262" s="136"/>
      <c r="D262" s="136" t="s">
        <v>161</v>
      </c>
      <c r="E262" s="137" t="s">
        <v>162</v>
      </c>
      <c r="F262" s="132">
        <f>F263</f>
        <v>12.8</v>
      </c>
    </row>
    <row r="263" spans="1:6" s="57" customFormat="1" ht="24.75" customHeight="1">
      <c r="A263" s="141"/>
      <c r="B263" s="136"/>
      <c r="C263" s="136"/>
      <c r="D263" s="135">
        <v>610</v>
      </c>
      <c r="E263" s="137" t="s">
        <v>342</v>
      </c>
      <c r="F263" s="132">
        <v>12.8</v>
      </c>
    </row>
    <row r="264" spans="1:6" s="57" customFormat="1" ht="24.75" customHeight="1">
      <c r="A264" s="282"/>
      <c r="B264" s="283"/>
      <c r="C264" s="283" t="s">
        <v>596</v>
      </c>
      <c r="D264" s="288"/>
      <c r="E264" s="291" t="s">
        <v>262</v>
      </c>
      <c r="F264" s="286">
        <f>F265</f>
        <v>250</v>
      </c>
    </row>
    <row r="265" spans="1:6" s="57" customFormat="1" ht="69" customHeight="1">
      <c r="A265" s="293"/>
      <c r="B265" s="206"/>
      <c r="C265" s="206" t="s">
        <v>602</v>
      </c>
      <c r="D265" s="250"/>
      <c r="E265" s="191" t="s">
        <v>280</v>
      </c>
      <c r="F265" s="294">
        <f>F266</f>
        <v>250</v>
      </c>
    </row>
    <row r="266" spans="1:6" s="57" customFormat="1" ht="79.5" customHeight="1">
      <c r="A266" s="141"/>
      <c r="B266" s="136"/>
      <c r="C266" s="136" t="s">
        <v>603</v>
      </c>
      <c r="D266" s="135"/>
      <c r="E266" s="137" t="s">
        <v>670</v>
      </c>
      <c r="F266" s="132">
        <f>F267</f>
        <v>250</v>
      </c>
    </row>
    <row r="267" spans="1:6" s="57" customFormat="1" ht="24.75" customHeight="1">
      <c r="A267" s="141"/>
      <c r="B267" s="136"/>
      <c r="C267" s="136"/>
      <c r="D267" s="135" t="s">
        <v>234</v>
      </c>
      <c r="E267" s="137" t="s">
        <v>235</v>
      </c>
      <c r="F267" s="132">
        <f>F268</f>
        <v>250</v>
      </c>
    </row>
    <row r="268" spans="1:6" s="57" customFormat="1" ht="24.75" customHeight="1">
      <c r="A268" s="141"/>
      <c r="B268" s="136"/>
      <c r="C268" s="136"/>
      <c r="D268" s="135" t="s">
        <v>517</v>
      </c>
      <c r="E268" s="137" t="s">
        <v>149</v>
      </c>
      <c r="F268" s="132">
        <v>250</v>
      </c>
    </row>
    <row r="269" spans="1:6" s="45" customFormat="1" ht="24.75" customHeight="1">
      <c r="A269" s="279"/>
      <c r="B269" s="271" t="s">
        <v>346</v>
      </c>
      <c r="C269" s="271"/>
      <c r="D269" s="271"/>
      <c r="E269" s="280" t="s">
        <v>347</v>
      </c>
      <c r="F269" s="281">
        <f>F270</f>
        <v>5</v>
      </c>
    </row>
    <row r="270" spans="1:6" s="45" customFormat="1" ht="28.5">
      <c r="A270" s="268"/>
      <c r="B270" s="256" t="s">
        <v>348</v>
      </c>
      <c r="C270" s="256"/>
      <c r="D270" s="256"/>
      <c r="E270" s="269" t="s">
        <v>349</v>
      </c>
      <c r="F270" s="258">
        <f>F271</f>
        <v>5</v>
      </c>
    </row>
    <row r="271" spans="1:6" ht="66" customHeight="1">
      <c r="A271" s="282"/>
      <c r="B271" s="283"/>
      <c r="C271" s="283" t="s">
        <v>550</v>
      </c>
      <c r="D271" s="283"/>
      <c r="E271" s="291" t="s">
        <v>178</v>
      </c>
      <c r="F271" s="286">
        <f>F272</f>
        <v>5</v>
      </c>
    </row>
    <row r="272" spans="1:6" ht="51" customHeight="1">
      <c r="A272" s="293"/>
      <c r="B272" s="206"/>
      <c r="C272" s="206" t="s">
        <v>551</v>
      </c>
      <c r="D272" s="206"/>
      <c r="E272" s="191" t="s">
        <v>624</v>
      </c>
      <c r="F272" s="294">
        <f>F273+F276</f>
        <v>5</v>
      </c>
    </row>
    <row r="273" spans="1:6" ht="50.25" customHeight="1">
      <c r="A273" s="141"/>
      <c r="B273" s="136"/>
      <c r="C273" s="136" t="s">
        <v>552</v>
      </c>
      <c r="D273" s="136"/>
      <c r="E273" s="137" t="s">
        <v>180</v>
      </c>
      <c r="F273" s="132">
        <f>F274</f>
        <v>2.5</v>
      </c>
    </row>
    <row r="274" spans="1:6" ht="51" customHeight="1">
      <c r="A274" s="141"/>
      <c r="B274" s="136"/>
      <c r="C274" s="136"/>
      <c r="D274" s="136" t="s">
        <v>161</v>
      </c>
      <c r="E274" s="137" t="s">
        <v>162</v>
      </c>
      <c r="F274" s="132">
        <f>F275</f>
        <v>2.5</v>
      </c>
    </row>
    <row r="275" spans="1:6" ht="33.75" customHeight="1">
      <c r="A275" s="141"/>
      <c r="B275" s="136"/>
      <c r="C275" s="136"/>
      <c r="D275" s="135">
        <v>610</v>
      </c>
      <c r="E275" s="137" t="s">
        <v>342</v>
      </c>
      <c r="F275" s="132">
        <v>2.5</v>
      </c>
    </row>
    <row r="276" spans="1:6" ht="65.25" customHeight="1">
      <c r="A276" s="141"/>
      <c r="B276" s="136"/>
      <c r="C276" s="136" t="s">
        <v>553</v>
      </c>
      <c r="D276" s="136"/>
      <c r="E276" s="137" t="s">
        <v>182</v>
      </c>
      <c r="F276" s="132">
        <f>F277</f>
        <v>2.5</v>
      </c>
    </row>
    <row r="277" spans="1:6" ht="49.5" customHeight="1">
      <c r="A277" s="141"/>
      <c r="B277" s="136"/>
      <c r="C277" s="136"/>
      <c r="D277" s="136" t="s">
        <v>161</v>
      </c>
      <c r="E277" s="137" t="s">
        <v>162</v>
      </c>
      <c r="F277" s="132">
        <f>F278</f>
        <v>2.5</v>
      </c>
    </row>
    <row r="278" spans="1:6" ht="45" customHeight="1">
      <c r="A278" s="141"/>
      <c r="B278" s="136"/>
      <c r="C278" s="136"/>
      <c r="D278" s="135">
        <v>610</v>
      </c>
      <c r="E278" s="137" t="s">
        <v>342</v>
      </c>
      <c r="F278" s="132">
        <v>2.5</v>
      </c>
    </row>
    <row r="279" spans="1:6" ht="15" hidden="1">
      <c r="A279" s="141"/>
      <c r="B279" s="136"/>
      <c r="C279" s="136"/>
      <c r="D279" s="136"/>
      <c r="E279" s="137"/>
      <c r="F279" s="132"/>
    </row>
    <row r="280" spans="1:9" ht="15">
      <c r="A280" s="141"/>
      <c r="B280" s="136"/>
      <c r="C280" s="136"/>
      <c r="D280" s="136"/>
      <c r="E280" s="139" t="s">
        <v>282</v>
      </c>
      <c r="F280" s="421">
        <f>F22+F52</f>
        <v>5847.701972299999</v>
      </c>
      <c r="I280" s="64"/>
    </row>
    <row r="286" ht="15">
      <c r="F286" s="69"/>
    </row>
  </sheetData>
  <sheetProtection selectLockedCells="1" selectUnlockedCells="1"/>
  <mergeCells count="9">
    <mergeCell ref="A7:F7"/>
    <mergeCell ref="A8:F8"/>
    <mergeCell ref="A9:F9"/>
    <mergeCell ref="A12:A21"/>
    <mergeCell ref="B12:B21"/>
    <mergeCell ref="C12:C21"/>
    <mergeCell ref="D12:D21"/>
    <mergeCell ref="E12:E21"/>
    <mergeCell ref="F12:F21"/>
  </mergeCells>
  <printOptions/>
  <pageMargins left="0.5902777777777778" right="0.39375" top="0.5902777777777778" bottom="0.5902777777777778" header="0.5118055555555555" footer="0.5118055555555555"/>
  <pageSetup fitToHeight="0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79"/>
  <sheetViews>
    <sheetView zoomScale="70" zoomScaleNormal="70" zoomScalePageLayoutView="0" workbookViewId="0" topLeftCell="A1">
      <selection activeCell="E2" sqref="E2"/>
    </sheetView>
  </sheetViews>
  <sheetFormatPr defaultColWidth="9.00390625" defaultRowHeight="12.75"/>
  <cols>
    <col min="1" max="1" width="9.75390625" style="0" customWidth="1"/>
    <col min="2" max="2" width="11.75390625" style="15" customWidth="1"/>
    <col min="3" max="3" width="14.375" style="15" customWidth="1"/>
    <col min="4" max="4" width="9.75390625" style="15" customWidth="1"/>
    <col min="5" max="5" width="49.75390625" style="27" customWidth="1"/>
    <col min="6" max="6" width="18.75390625" style="15" customWidth="1"/>
    <col min="7" max="7" width="16.00390625" style="0" customWidth="1"/>
  </cols>
  <sheetData>
    <row r="1" spans="1:6" ht="15">
      <c r="A1" s="192"/>
      <c r="B1" s="193"/>
      <c r="C1" s="193"/>
      <c r="D1" s="193"/>
      <c r="E1" s="194"/>
      <c r="F1" s="195" t="s">
        <v>350</v>
      </c>
    </row>
    <row r="2" spans="1:6" ht="15">
      <c r="A2" s="192"/>
      <c r="B2" s="193"/>
      <c r="C2" s="193"/>
      <c r="D2" s="193"/>
      <c r="E2" s="194"/>
      <c r="F2" s="195" t="s">
        <v>1</v>
      </c>
    </row>
    <row r="3" spans="1:6" ht="15">
      <c r="A3" s="192"/>
      <c r="B3" s="193"/>
      <c r="C3" s="193"/>
      <c r="D3" s="193"/>
      <c r="E3" s="194"/>
      <c r="F3" s="195" t="s">
        <v>2</v>
      </c>
    </row>
    <row r="4" spans="1:6" ht="15">
      <c r="A4" s="192"/>
      <c r="B4" s="193"/>
      <c r="C4" s="193"/>
      <c r="D4" s="193"/>
      <c r="E4" s="194"/>
      <c r="F4" s="195" t="s">
        <v>657</v>
      </c>
    </row>
    <row r="5" spans="1:6" ht="15">
      <c r="A5" s="192"/>
      <c r="B5" s="193"/>
      <c r="C5" s="193"/>
      <c r="D5" s="193"/>
      <c r="E5" s="194"/>
      <c r="F5" s="192"/>
    </row>
    <row r="6" spans="1:6" ht="15">
      <c r="A6" s="192"/>
      <c r="B6" s="193"/>
      <c r="C6" s="193"/>
      <c r="D6" s="193"/>
      <c r="E6" s="194"/>
      <c r="F6" s="195"/>
    </row>
    <row r="7" spans="1:6" ht="15" customHeight="1">
      <c r="A7" s="466" t="s">
        <v>292</v>
      </c>
      <c r="B7" s="466"/>
      <c r="C7" s="466"/>
      <c r="D7" s="466"/>
      <c r="E7" s="466"/>
      <c r="F7" s="466"/>
    </row>
    <row r="8" spans="1:6" ht="15" customHeight="1">
      <c r="A8" s="466" t="s">
        <v>2</v>
      </c>
      <c r="B8" s="466"/>
      <c r="C8" s="466"/>
      <c r="D8" s="466"/>
      <c r="E8" s="466"/>
      <c r="F8" s="466"/>
    </row>
    <row r="9" spans="1:6" ht="21" customHeight="1">
      <c r="A9" s="467" t="s">
        <v>625</v>
      </c>
      <c r="B9" s="467"/>
      <c r="C9" s="467"/>
      <c r="D9" s="467"/>
      <c r="E9" s="467"/>
      <c r="F9" s="467"/>
    </row>
    <row r="10" spans="1:6" ht="15">
      <c r="A10" s="192"/>
      <c r="B10" s="196"/>
      <c r="C10" s="196"/>
      <c r="D10" s="196"/>
      <c r="E10" s="197"/>
      <c r="F10" s="193"/>
    </row>
    <row r="11" spans="1:6" ht="15">
      <c r="A11" s="192"/>
      <c r="B11" s="196"/>
      <c r="C11" s="196"/>
      <c r="D11" s="196"/>
      <c r="E11" s="197"/>
      <c r="F11" s="195" t="s">
        <v>26</v>
      </c>
    </row>
    <row r="12" spans="1:7" ht="13.5" customHeight="1">
      <c r="A12" s="468" t="s">
        <v>293</v>
      </c>
      <c r="B12" s="475" t="s">
        <v>294</v>
      </c>
      <c r="C12" s="475" t="s">
        <v>153</v>
      </c>
      <c r="D12" s="475" t="s">
        <v>154</v>
      </c>
      <c r="E12" s="476" t="s">
        <v>155</v>
      </c>
      <c r="F12" s="477" t="s">
        <v>627</v>
      </c>
      <c r="G12" s="472" t="s">
        <v>628</v>
      </c>
    </row>
    <row r="13" spans="1:7" ht="12.75">
      <c r="A13" s="468"/>
      <c r="B13" s="475"/>
      <c r="C13" s="475"/>
      <c r="D13" s="475"/>
      <c r="E13" s="476"/>
      <c r="F13" s="477"/>
      <c r="G13" s="473"/>
    </row>
    <row r="14" spans="1:7" ht="12.75">
      <c r="A14" s="468"/>
      <c r="B14" s="475"/>
      <c r="C14" s="475"/>
      <c r="D14" s="475"/>
      <c r="E14" s="476"/>
      <c r="F14" s="477"/>
      <c r="G14" s="473"/>
    </row>
    <row r="15" spans="1:7" ht="12.75">
      <c r="A15" s="468"/>
      <c r="B15" s="475"/>
      <c r="C15" s="475"/>
      <c r="D15" s="475"/>
      <c r="E15" s="476"/>
      <c r="F15" s="477"/>
      <c r="G15" s="473"/>
    </row>
    <row r="16" spans="1:7" ht="12.75">
      <c r="A16" s="468"/>
      <c r="B16" s="475"/>
      <c r="C16" s="475"/>
      <c r="D16" s="475"/>
      <c r="E16" s="476"/>
      <c r="F16" s="477"/>
      <c r="G16" s="473"/>
    </row>
    <row r="17" spans="1:7" ht="1.5" customHeight="1">
      <c r="A17" s="468"/>
      <c r="B17" s="475"/>
      <c r="C17" s="475"/>
      <c r="D17" s="475"/>
      <c r="E17" s="476"/>
      <c r="F17" s="477"/>
      <c r="G17" s="474"/>
    </row>
    <row r="18" spans="1:7" ht="12.75" hidden="1">
      <c r="A18" s="468"/>
      <c r="B18" s="475"/>
      <c r="C18" s="475"/>
      <c r="D18" s="475"/>
      <c r="E18" s="476"/>
      <c r="F18" s="477"/>
      <c r="G18" s="304"/>
    </row>
    <row r="19" spans="1:7" ht="12.75" hidden="1">
      <c r="A19" s="468"/>
      <c r="B19" s="475"/>
      <c r="C19" s="475"/>
      <c r="D19" s="475"/>
      <c r="E19" s="476"/>
      <c r="F19" s="477"/>
      <c r="G19" s="304"/>
    </row>
    <row r="20" spans="1:7" ht="12.75" hidden="1">
      <c r="A20" s="468"/>
      <c r="B20" s="475"/>
      <c r="C20" s="475"/>
      <c r="D20" s="475"/>
      <c r="E20" s="476"/>
      <c r="F20" s="477"/>
      <c r="G20" s="304"/>
    </row>
    <row r="21" spans="1:7" ht="12.75" hidden="1">
      <c r="A21" s="468"/>
      <c r="B21" s="475"/>
      <c r="C21" s="475"/>
      <c r="D21" s="475"/>
      <c r="E21" s="476"/>
      <c r="F21" s="477"/>
      <c r="G21" s="304"/>
    </row>
    <row r="22" spans="1:7" s="66" customFormat="1" ht="16.5" hidden="1">
      <c r="A22" s="305"/>
      <c r="B22" s="306"/>
      <c r="C22" s="306"/>
      <c r="D22" s="306"/>
      <c r="E22" s="307"/>
      <c r="F22" s="308"/>
      <c r="G22" s="309"/>
    </row>
    <row r="23" spans="1:7" ht="18" customHeight="1" hidden="1">
      <c r="A23" s="310"/>
      <c r="B23" s="311"/>
      <c r="C23" s="311"/>
      <c r="D23" s="311"/>
      <c r="E23" s="312"/>
      <c r="F23" s="313"/>
      <c r="G23" s="314"/>
    </row>
    <row r="24" spans="1:7" ht="12.75" hidden="1">
      <c r="A24" s="315"/>
      <c r="B24" s="316"/>
      <c r="C24" s="316"/>
      <c r="D24" s="316"/>
      <c r="E24" s="317"/>
      <c r="F24" s="318"/>
      <c r="G24" s="319"/>
    </row>
    <row r="25" spans="1:7" ht="15" customHeight="1" hidden="1">
      <c r="A25" s="315"/>
      <c r="B25" s="320"/>
      <c r="C25" s="320"/>
      <c r="D25" s="320"/>
      <c r="E25" s="321"/>
      <c r="F25" s="322"/>
      <c r="G25" s="323"/>
    </row>
    <row r="26" spans="1:7" ht="12.75" hidden="1">
      <c r="A26" s="315"/>
      <c r="B26" s="320"/>
      <c r="C26" s="320"/>
      <c r="D26" s="320"/>
      <c r="E26" s="321"/>
      <c r="F26" s="322"/>
      <c r="G26" s="323"/>
    </row>
    <row r="27" spans="1:7" ht="12.75" hidden="1">
      <c r="A27" s="315"/>
      <c r="B27" s="320"/>
      <c r="C27" s="320"/>
      <c r="D27" s="320"/>
      <c r="E27" s="321"/>
      <c r="F27" s="322"/>
      <c r="G27" s="323"/>
    </row>
    <row r="28" spans="1:7" ht="88.5" customHeight="1" hidden="1">
      <c r="A28" s="315"/>
      <c r="B28" s="320"/>
      <c r="C28" s="320"/>
      <c r="D28" s="320"/>
      <c r="E28" s="321"/>
      <c r="F28" s="322"/>
      <c r="G28" s="323"/>
    </row>
    <row r="29" spans="1:7" ht="30" customHeight="1" hidden="1">
      <c r="A29" s="315"/>
      <c r="B29" s="320"/>
      <c r="C29" s="320"/>
      <c r="D29" s="320"/>
      <c r="E29" s="321"/>
      <c r="F29" s="322"/>
      <c r="G29" s="323"/>
    </row>
    <row r="30" spans="1:7" ht="12.75" hidden="1">
      <c r="A30" s="315"/>
      <c r="B30" s="320"/>
      <c r="C30" s="320"/>
      <c r="D30" s="320"/>
      <c r="E30" s="321"/>
      <c r="F30" s="322"/>
      <c r="G30" s="323"/>
    </row>
    <row r="31" spans="1:7" ht="12.75" hidden="1">
      <c r="A31" s="315"/>
      <c r="B31" s="320"/>
      <c r="C31" s="320"/>
      <c r="D31" s="320"/>
      <c r="E31" s="321"/>
      <c r="F31" s="322"/>
      <c r="G31" s="323"/>
    </row>
    <row r="32" spans="1:7" ht="12.75" hidden="1">
      <c r="A32" s="315"/>
      <c r="B32" s="316"/>
      <c r="C32" s="320"/>
      <c r="D32" s="320"/>
      <c r="E32" s="317"/>
      <c r="F32" s="318"/>
      <c r="G32" s="319"/>
    </row>
    <row r="33" spans="1:7" ht="12.75" hidden="1">
      <c r="A33" s="315"/>
      <c r="B33" s="320"/>
      <c r="C33" s="320"/>
      <c r="D33" s="320"/>
      <c r="E33" s="321"/>
      <c r="F33" s="322"/>
      <c r="G33" s="323"/>
    </row>
    <row r="34" spans="1:7" ht="12.75" hidden="1">
      <c r="A34" s="315"/>
      <c r="B34" s="320"/>
      <c r="C34" s="320"/>
      <c r="D34" s="320"/>
      <c r="E34" s="321"/>
      <c r="F34" s="322"/>
      <c r="G34" s="323"/>
    </row>
    <row r="35" spans="1:7" ht="12.75" hidden="1">
      <c r="A35" s="315"/>
      <c r="B35" s="320"/>
      <c r="C35" s="320"/>
      <c r="D35" s="320"/>
      <c r="E35" s="321"/>
      <c r="F35" s="322"/>
      <c r="G35" s="323"/>
    </row>
    <row r="36" spans="1:7" ht="12.75" hidden="1">
      <c r="A36" s="315"/>
      <c r="B36" s="320"/>
      <c r="C36" s="320"/>
      <c r="D36" s="320"/>
      <c r="E36" s="321"/>
      <c r="F36" s="322"/>
      <c r="G36" s="323"/>
    </row>
    <row r="37" spans="1:7" ht="12.75" hidden="1">
      <c r="A37" s="315"/>
      <c r="B37" s="320"/>
      <c r="C37" s="320"/>
      <c r="D37" s="320"/>
      <c r="E37" s="321"/>
      <c r="F37" s="322"/>
      <c r="G37" s="323"/>
    </row>
    <row r="38" spans="1:7" ht="53.25" customHeight="1" hidden="1">
      <c r="A38" s="324"/>
      <c r="B38" s="325"/>
      <c r="C38" s="325"/>
      <c r="D38" s="325"/>
      <c r="E38" s="326"/>
      <c r="F38" s="327"/>
      <c r="G38" s="328"/>
    </row>
    <row r="39" spans="1:7" ht="13.5" hidden="1">
      <c r="A39" s="329"/>
      <c r="B39" s="330"/>
      <c r="C39" s="331"/>
      <c r="D39" s="330"/>
      <c r="E39" s="332"/>
      <c r="F39" s="333"/>
      <c r="G39" s="334"/>
    </row>
    <row r="40" spans="1:7" ht="12.75" hidden="1">
      <c r="A40" s="315"/>
      <c r="B40" s="316"/>
      <c r="C40" s="335"/>
      <c r="D40" s="320"/>
      <c r="E40" s="336"/>
      <c r="F40" s="322"/>
      <c r="G40" s="323"/>
    </row>
    <row r="41" spans="1:7" ht="12.75" hidden="1">
      <c r="A41" s="315"/>
      <c r="B41" s="316"/>
      <c r="C41" s="320"/>
      <c r="D41" s="320"/>
      <c r="E41" s="337"/>
      <c r="F41" s="322"/>
      <c r="G41" s="323"/>
    </row>
    <row r="42" spans="1:7" ht="12.75" hidden="1">
      <c r="A42" s="315"/>
      <c r="B42" s="316"/>
      <c r="C42" s="320"/>
      <c r="D42" s="320"/>
      <c r="E42" s="321"/>
      <c r="F42" s="322"/>
      <c r="G42" s="323"/>
    </row>
    <row r="43" spans="1:7" ht="14.25" customHeight="1" hidden="1">
      <c r="A43" s="315"/>
      <c r="B43" s="316"/>
      <c r="C43" s="320"/>
      <c r="D43" s="320"/>
      <c r="E43" s="321"/>
      <c r="F43" s="322"/>
      <c r="G43" s="323"/>
    </row>
    <row r="44" spans="1:7" ht="12.75" hidden="1">
      <c r="A44" s="315"/>
      <c r="B44" s="316"/>
      <c r="C44" s="320"/>
      <c r="D44" s="320"/>
      <c r="E44" s="321"/>
      <c r="F44" s="322"/>
      <c r="G44" s="323"/>
    </row>
    <row r="45" spans="1:7" ht="33.75" customHeight="1" hidden="1">
      <c r="A45" s="315"/>
      <c r="B45" s="316"/>
      <c r="C45" s="320"/>
      <c r="D45" s="320"/>
      <c r="E45" s="321"/>
      <c r="F45" s="322"/>
      <c r="G45" s="323"/>
    </row>
    <row r="46" spans="1:7" ht="12.75" hidden="1">
      <c r="A46" s="315"/>
      <c r="B46" s="316"/>
      <c r="C46" s="320"/>
      <c r="D46" s="320"/>
      <c r="E46" s="321"/>
      <c r="F46" s="322"/>
      <c r="G46" s="323"/>
    </row>
    <row r="47" spans="1:7" ht="21.75" customHeight="1" hidden="1">
      <c r="A47" s="315"/>
      <c r="B47" s="320"/>
      <c r="C47" s="320"/>
      <c r="D47" s="320"/>
      <c r="E47" s="321"/>
      <c r="F47" s="322"/>
      <c r="G47" s="323"/>
    </row>
    <row r="48" spans="1:7" ht="19.5" customHeight="1" hidden="1">
      <c r="A48" s="315"/>
      <c r="B48" s="320"/>
      <c r="C48" s="320"/>
      <c r="D48" s="320"/>
      <c r="E48" s="321"/>
      <c r="F48" s="322"/>
      <c r="G48" s="323"/>
    </row>
    <row r="49" spans="1:7" ht="0.75" customHeight="1" hidden="1">
      <c r="A49" s="315"/>
      <c r="B49" s="320"/>
      <c r="C49" s="320"/>
      <c r="D49" s="320"/>
      <c r="E49" s="321"/>
      <c r="F49" s="322"/>
      <c r="G49" s="323"/>
    </row>
    <row r="50" spans="1:7" ht="12.75" hidden="1">
      <c r="A50" s="315"/>
      <c r="B50" s="320"/>
      <c r="C50" s="320"/>
      <c r="D50" s="320"/>
      <c r="E50" s="321"/>
      <c r="F50" s="322"/>
      <c r="G50" s="323"/>
    </row>
    <row r="51" spans="1:7" ht="30" customHeight="1" hidden="1">
      <c r="A51" s="315"/>
      <c r="B51" s="320"/>
      <c r="C51" s="320"/>
      <c r="D51" s="320"/>
      <c r="E51" s="321"/>
      <c r="F51" s="322"/>
      <c r="G51" s="323"/>
    </row>
    <row r="52" spans="1:7" s="14" customFormat="1" ht="27">
      <c r="A52" s="305" t="s">
        <v>308</v>
      </c>
      <c r="B52" s="338"/>
      <c r="C52" s="339"/>
      <c r="D52" s="338"/>
      <c r="E52" s="307" t="s">
        <v>309</v>
      </c>
      <c r="F52" s="340">
        <f>F53+F152+F161+F180+F194+F225+F244+F262</f>
        <v>5370.9747423</v>
      </c>
      <c r="G52" s="341">
        <f>G53+G152+G161+G180+G194+G225+G244+G262</f>
        <v>5218.174742300001</v>
      </c>
    </row>
    <row r="53" spans="1:7" s="14" customFormat="1" ht="15">
      <c r="A53" s="310"/>
      <c r="B53" s="311" t="s">
        <v>297</v>
      </c>
      <c r="C53" s="311"/>
      <c r="D53" s="311"/>
      <c r="E53" s="312" t="s">
        <v>298</v>
      </c>
      <c r="F53" s="342">
        <f>F54+F65+F93+F99</f>
        <v>3007.2701423</v>
      </c>
      <c r="G53" s="343">
        <f>G65+G93+G99+G54</f>
        <v>3012.5701423</v>
      </c>
    </row>
    <row r="54" spans="1:7" s="14" customFormat="1" ht="52.5" customHeight="1">
      <c r="A54" s="344"/>
      <c r="B54" s="345" t="s">
        <v>299</v>
      </c>
      <c r="C54" s="345"/>
      <c r="D54" s="345"/>
      <c r="E54" s="346" t="s">
        <v>300</v>
      </c>
      <c r="F54" s="347">
        <f>F55</f>
        <v>730.2701423</v>
      </c>
      <c r="G54" s="348">
        <f>G55</f>
        <v>730.2701423</v>
      </c>
    </row>
    <row r="55" spans="1:7" s="14" customFormat="1" ht="15">
      <c r="A55" s="349"/>
      <c r="B55" s="350"/>
      <c r="C55" s="350" t="s">
        <v>596</v>
      </c>
      <c r="D55" s="350"/>
      <c r="E55" s="351" t="s">
        <v>262</v>
      </c>
      <c r="F55" s="352">
        <f>F56</f>
        <v>730.2701423</v>
      </c>
      <c r="G55" s="353">
        <f>G56</f>
        <v>730.2701423</v>
      </c>
    </row>
    <row r="56" spans="1:7" s="14" customFormat="1" ht="25.5">
      <c r="A56" s="354"/>
      <c r="B56" s="350"/>
      <c r="C56" s="355" t="s">
        <v>597</v>
      </c>
      <c r="D56" s="355"/>
      <c r="E56" s="356" t="s">
        <v>264</v>
      </c>
      <c r="F56" s="357">
        <f>F57+F60</f>
        <v>730.2701423</v>
      </c>
      <c r="G56" s="358">
        <f>G57+G60</f>
        <v>730.2701423</v>
      </c>
    </row>
    <row r="57" spans="1:7" s="14" customFormat="1" ht="15">
      <c r="A57" s="359"/>
      <c r="B57" s="360"/>
      <c r="C57" s="361" t="s">
        <v>598</v>
      </c>
      <c r="D57" s="361"/>
      <c r="E57" s="321" t="s">
        <v>266</v>
      </c>
      <c r="F57" s="362">
        <f>F58+F63</f>
        <v>730.2701423</v>
      </c>
      <c r="G57" s="363">
        <f>G58+G63</f>
        <v>730.2701423</v>
      </c>
    </row>
    <row r="58" spans="1:7" s="14" customFormat="1" ht="66" customHeight="1">
      <c r="A58" s="359"/>
      <c r="B58" s="360"/>
      <c r="C58" s="361"/>
      <c r="D58" s="361" t="s">
        <v>278</v>
      </c>
      <c r="E58" s="321" t="s">
        <v>267</v>
      </c>
      <c r="F58" s="362">
        <f>F59</f>
        <v>725.2701423</v>
      </c>
      <c r="G58" s="363">
        <f>G59</f>
        <v>725.2701423</v>
      </c>
    </row>
    <row r="59" spans="1:7" s="14" customFormat="1" ht="32.25" customHeight="1">
      <c r="A59" s="359"/>
      <c r="B59" s="360"/>
      <c r="C59" s="361"/>
      <c r="D59" s="361" t="s">
        <v>528</v>
      </c>
      <c r="E59" s="321" t="s">
        <v>301</v>
      </c>
      <c r="F59" s="362">
        <v>725.2701423</v>
      </c>
      <c r="G59" s="363">
        <v>725.2701423</v>
      </c>
    </row>
    <row r="60" spans="1:7" s="14" customFormat="1" ht="15" hidden="1">
      <c r="A60" s="359"/>
      <c r="B60" s="360"/>
      <c r="C60" s="361"/>
      <c r="D60" s="361"/>
      <c r="E60" s="364"/>
      <c r="F60" s="362"/>
      <c r="G60" s="363"/>
    </row>
    <row r="61" spans="1:7" s="14" customFormat="1" ht="15" hidden="1">
      <c r="A61" s="359"/>
      <c r="B61" s="360"/>
      <c r="C61" s="361"/>
      <c r="D61" s="361"/>
      <c r="E61" s="321"/>
      <c r="F61" s="362"/>
      <c r="G61" s="363"/>
    </row>
    <row r="62" spans="1:7" s="14" customFormat="1" ht="15" hidden="1">
      <c r="A62" s="359"/>
      <c r="B62" s="360"/>
      <c r="C62" s="361"/>
      <c r="D62" s="361"/>
      <c r="E62" s="321"/>
      <c r="F62" s="362"/>
      <c r="G62" s="363"/>
    </row>
    <row r="63" spans="1:7" s="14" customFormat="1" ht="15">
      <c r="A63" s="359"/>
      <c r="B63" s="360"/>
      <c r="C63" s="361"/>
      <c r="D63" s="361" t="s">
        <v>302</v>
      </c>
      <c r="E63" s="321" t="s">
        <v>224</v>
      </c>
      <c r="F63" s="362">
        <f>F64</f>
        <v>5</v>
      </c>
      <c r="G63" s="363">
        <f>G64</f>
        <v>5</v>
      </c>
    </row>
    <row r="64" spans="1:7" s="14" customFormat="1" ht="15">
      <c r="A64" s="359"/>
      <c r="B64" s="360"/>
      <c r="C64" s="361"/>
      <c r="D64" s="361" t="s">
        <v>317</v>
      </c>
      <c r="E64" s="321" t="s">
        <v>303</v>
      </c>
      <c r="F64" s="362">
        <v>5</v>
      </c>
      <c r="G64" s="363">
        <v>5</v>
      </c>
    </row>
    <row r="65" spans="1:7" s="15" customFormat="1" ht="60" customHeight="1">
      <c r="A65" s="324"/>
      <c r="B65" s="325" t="s">
        <v>310</v>
      </c>
      <c r="C65" s="325"/>
      <c r="D65" s="325"/>
      <c r="E65" s="326" t="s">
        <v>311</v>
      </c>
      <c r="F65" s="327">
        <f>F70+F75</f>
        <v>1697</v>
      </c>
      <c r="G65" s="328">
        <f>G70+G75</f>
        <v>1702.3</v>
      </c>
    </row>
    <row r="66" spans="1:7" s="15" customFormat="1" ht="60" customHeight="1" hidden="1">
      <c r="A66" s="315"/>
      <c r="B66" s="316"/>
      <c r="C66" s="361"/>
      <c r="D66" s="361"/>
      <c r="E66" s="321"/>
      <c r="F66" s="322"/>
      <c r="G66" s="323"/>
    </row>
    <row r="67" spans="1:7" s="15" customFormat="1" ht="45" customHeight="1" hidden="1">
      <c r="A67" s="315"/>
      <c r="B67" s="316"/>
      <c r="C67" s="361"/>
      <c r="D67" s="361"/>
      <c r="E67" s="365"/>
      <c r="F67" s="362"/>
      <c r="G67" s="363"/>
    </row>
    <row r="68" spans="1:7" s="15" customFormat="1" ht="15" customHeight="1" hidden="1">
      <c r="A68" s="315"/>
      <c r="B68" s="316"/>
      <c r="C68" s="320"/>
      <c r="D68" s="320"/>
      <c r="E68" s="365"/>
      <c r="F68" s="322"/>
      <c r="G68" s="323"/>
    </row>
    <row r="69" spans="1:7" s="15" customFormat="1" ht="15" customHeight="1" hidden="1">
      <c r="A69" s="315"/>
      <c r="B69" s="316"/>
      <c r="C69" s="320"/>
      <c r="D69" s="320"/>
      <c r="E69" s="365"/>
      <c r="F69" s="322"/>
      <c r="G69" s="323"/>
    </row>
    <row r="70" spans="1:7" ht="47.25" customHeight="1">
      <c r="A70" s="366"/>
      <c r="B70" s="316"/>
      <c r="C70" s="330" t="s">
        <v>590</v>
      </c>
      <c r="D70" s="316"/>
      <c r="E70" s="332" t="s">
        <v>254</v>
      </c>
      <c r="F70" s="318">
        <f aca="true" t="shared" si="0" ref="F70:G73">F71</f>
        <v>0</v>
      </c>
      <c r="G70" s="319">
        <f t="shared" si="0"/>
        <v>0</v>
      </c>
    </row>
    <row r="71" spans="1:7" ht="34.5" customHeight="1">
      <c r="A71" s="315"/>
      <c r="B71" s="320"/>
      <c r="C71" s="335" t="s">
        <v>594</v>
      </c>
      <c r="D71" s="320"/>
      <c r="E71" s="336" t="s">
        <v>605</v>
      </c>
      <c r="F71" s="322">
        <f t="shared" si="0"/>
        <v>0</v>
      </c>
      <c r="G71" s="323">
        <f t="shared" si="0"/>
        <v>0</v>
      </c>
    </row>
    <row r="72" spans="1:7" ht="51">
      <c r="A72" s="315"/>
      <c r="B72" s="320"/>
      <c r="C72" s="320" t="s">
        <v>595</v>
      </c>
      <c r="D72" s="320"/>
      <c r="E72" s="337" t="s">
        <v>260</v>
      </c>
      <c r="F72" s="322">
        <f t="shared" si="0"/>
        <v>0</v>
      </c>
      <c r="G72" s="323">
        <f t="shared" si="0"/>
        <v>0</v>
      </c>
    </row>
    <row r="73" spans="1:7" ht="12.75">
      <c r="A73" s="315"/>
      <c r="B73" s="320"/>
      <c r="C73" s="367"/>
      <c r="D73" s="320">
        <v>500</v>
      </c>
      <c r="E73" s="321" t="s">
        <v>235</v>
      </c>
      <c r="F73" s="322">
        <f t="shared" si="0"/>
        <v>0</v>
      </c>
      <c r="G73" s="323">
        <f t="shared" si="0"/>
        <v>0</v>
      </c>
    </row>
    <row r="74" spans="1:7" ht="12.75">
      <c r="A74" s="315"/>
      <c r="B74" s="320"/>
      <c r="C74" s="367"/>
      <c r="D74" s="320">
        <v>540</v>
      </c>
      <c r="E74" s="321" t="s">
        <v>149</v>
      </c>
      <c r="F74" s="322">
        <v>0</v>
      </c>
      <c r="G74" s="323">
        <v>0</v>
      </c>
    </row>
    <row r="75" spans="1:7" ht="14.25" customHeight="1">
      <c r="A75" s="366"/>
      <c r="B75" s="316"/>
      <c r="C75" s="330" t="s">
        <v>596</v>
      </c>
      <c r="D75" s="316"/>
      <c r="E75" s="317" t="s">
        <v>262</v>
      </c>
      <c r="F75" s="318">
        <f>F77+F85+F89</f>
        <v>1697</v>
      </c>
      <c r="G75" s="319">
        <f>G77+G85+G89</f>
        <v>1702.3</v>
      </c>
    </row>
    <row r="76" spans="1:7" ht="42" customHeight="1">
      <c r="A76" s="368"/>
      <c r="B76" s="335"/>
      <c r="C76" s="335" t="s">
        <v>597</v>
      </c>
      <c r="D76" s="335"/>
      <c r="E76" s="356" t="s">
        <v>264</v>
      </c>
      <c r="F76" s="369">
        <f>F77</f>
        <v>1696.4</v>
      </c>
      <c r="G76" s="370">
        <f>G77</f>
        <v>1701.7</v>
      </c>
    </row>
    <row r="77" spans="1:7" ht="33.75" customHeight="1">
      <c r="A77" s="315"/>
      <c r="B77" s="320"/>
      <c r="C77" s="320" t="s">
        <v>599</v>
      </c>
      <c r="D77" s="320"/>
      <c r="E77" s="321" t="s">
        <v>609</v>
      </c>
      <c r="F77" s="322">
        <f>F79+F81+F83</f>
        <v>1696.4</v>
      </c>
      <c r="G77" s="323">
        <f>G79+G81+G83</f>
        <v>1701.7</v>
      </c>
    </row>
    <row r="78" spans="1:7" ht="12.75" hidden="1">
      <c r="A78" s="315"/>
      <c r="B78" s="320"/>
      <c r="C78" s="320"/>
      <c r="D78" s="320"/>
      <c r="E78" s="321"/>
      <c r="F78" s="322"/>
      <c r="G78" s="323"/>
    </row>
    <row r="79" spans="1:7" ht="63.75">
      <c r="A79" s="315"/>
      <c r="B79" s="320"/>
      <c r="C79" s="320"/>
      <c r="D79" s="320">
        <v>100</v>
      </c>
      <c r="E79" s="321" t="s">
        <v>267</v>
      </c>
      <c r="F79" s="322">
        <f>F80</f>
        <v>1500</v>
      </c>
      <c r="G79" s="323">
        <f>G80</f>
        <v>1500</v>
      </c>
    </row>
    <row r="80" spans="1:7" ht="27.75" customHeight="1">
      <c r="A80" s="315"/>
      <c r="B80" s="320"/>
      <c r="C80" s="320"/>
      <c r="D80" s="320">
        <v>120</v>
      </c>
      <c r="E80" s="321" t="s">
        <v>301</v>
      </c>
      <c r="F80" s="322">
        <v>1500</v>
      </c>
      <c r="G80" s="323">
        <v>1500</v>
      </c>
    </row>
    <row r="81" spans="1:7" ht="25.5">
      <c r="A81" s="315"/>
      <c r="B81" s="320"/>
      <c r="C81" s="320"/>
      <c r="D81" s="320">
        <v>200</v>
      </c>
      <c r="E81" s="321" t="s">
        <v>188</v>
      </c>
      <c r="F81" s="322">
        <f>F82</f>
        <v>193.4</v>
      </c>
      <c r="G81" s="323">
        <f>G82</f>
        <v>198.4</v>
      </c>
    </row>
    <row r="82" spans="1:7" ht="30" customHeight="1">
      <c r="A82" s="315"/>
      <c r="B82" s="320"/>
      <c r="C82" s="320"/>
      <c r="D82" s="320">
        <v>240</v>
      </c>
      <c r="E82" s="321" t="s">
        <v>307</v>
      </c>
      <c r="F82" s="322">
        <v>193.4</v>
      </c>
      <c r="G82" s="323">
        <v>198.4</v>
      </c>
    </row>
    <row r="83" spans="1:7" ht="12.75">
      <c r="A83" s="315"/>
      <c r="B83" s="320"/>
      <c r="C83" s="320"/>
      <c r="D83" s="320">
        <v>800</v>
      </c>
      <c r="E83" s="321" t="s">
        <v>224</v>
      </c>
      <c r="F83" s="322">
        <f>F84</f>
        <v>3</v>
      </c>
      <c r="G83" s="323">
        <f>G84</f>
        <v>3.3</v>
      </c>
    </row>
    <row r="84" spans="1:7" ht="12.75">
      <c r="A84" s="315"/>
      <c r="B84" s="320"/>
      <c r="C84" s="320"/>
      <c r="D84" s="320">
        <v>850</v>
      </c>
      <c r="E84" s="321" t="s">
        <v>303</v>
      </c>
      <c r="F84" s="322">
        <v>3</v>
      </c>
      <c r="G84" s="323">
        <v>3.3</v>
      </c>
    </row>
    <row r="85" spans="1:7" ht="42.75" customHeight="1">
      <c r="A85" s="368"/>
      <c r="B85" s="335"/>
      <c r="C85" s="371" t="s">
        <v>600</v>
      </c>
      <c r="D85" s="371"/>
      <c r="E85" s="372" t="s">
        <v>273</v>
      </c>
      <c r="F85" s="369">
        <f aca="true" t="shared" si="1" ref="F85:G87">F86</f>
        <v>0.6</v>
      </c>
      <c r="G85" s="370">
        <f t="shared" si="1"/>
        <v>0.6</v>
      </c>
    </row>
    <row r="86" spans="1:7" ht="27.75" customHeight="1">
      <c r="A86" s="315"/>
      <c r="B86" s="320"/>
      <c r="C86" s="373" t="s">
        <v>667</v>
      </c>
      <c r="D86" s="373"/>
      <c r="E86" s="374" t="s">
        <v>275</v>
      </c>
      <c r="F86" s="322">
        <f t="shared" si="1"/>
        <v>0.6</v>
      </c>
      <c r="G86" s="323">
        <f t="shared" si="1"/>
        <v>0.6</v>
      </c>
    </row>
    <row r="87" spans="1:7" ht="25.5">
      <c r="A87" s="315"/>
      <c r="B87" s="320"/>
      <c r="C87" s="373"/>
      <c r="D87" s="373">
        <v>200</v>
      </c>
      <c r="E87" s="374" t="s">
        <v>188</v>
      </c>
      <c r="F87" s="322">
        <f t="shared" si="1"/>
        <v>0.6</v>
      </c>
      <c r="G87" s="323">
        <f t="shared" si="1"/>
        <v>0.6</v>
      </c>
    </row>
    <row r="88" spans="1:7" ht="29.25" customHeight="1">
      <c r="A88" s="315"/>
      <c r="B88" s="320"/>
      <c r="C88" s="373"/>
      <c r="D88" s="373">
        <v>240</v>
      </c>
      <c r="E88" s="374" t="s">
        <v>307</v>
      </c>
      <c r="F88" s="322">
        <v>0.6</v>
      </c>
      <c r="G88" s="323">
        <v>0.6</v>
      </c>
    </row>
    <row r="89" spans="1:7" ht="3.75" customHeight="1" hidden="1">
      <c r="A89" s="315"/>
      <c r="B89" s="320"/>
      <c r="C89" s="320"/>
      <c r="D89" s="320"/>
      <c r="E89" s="321"/>
      <c r="F89" s="322"/>
      <c r="G89" s="323"/>
    </row>
    <row r="90" spans="1:7" ht="3" customHeight="1" hidden="1">
      <c r="A90" s="315"/>
      <c r="B90" s="320"/>
      <c r="C90" s="320"/>
      <c r="D90" s="320"/>
      <c r="E90" s="321"/>
      <c r="F90" s="322"/>
      <c r="G90" s="323"/>
    </row>
    <row r="91" spans="1:7" ht="0.75" customHeight="1" hidden="1">
      <c r="A91" s="315"/>
      <c r="B91" s="320"/>
      <c r="C91" s="320"/>
      <c r="D91" s="320"/>
      <c r="E91" s="321"/>
      <c r="F91" s="322"/>
      <c r="G91" s="323"/>
    </row>
    <row r="92" spans="1:7" ht="15" customHeight="1" hidden="1">
      <c r="A92" s="315"/>
      <c r="B92" s="320"/>
      <c r="C92" s="320"/>
      <c r="D92" s="320"/>
      <c r="E92" s="321"/>
      <c r="F92" s="322"/>
      <c r="G92" s="323"/>
    </row>
    <row r="93" spans="1:7" ht="12.75">
      <c r="A93" s="324"/>
      <c r="B93" s="325" t="s">
        <v>312</v>
      </c>
      <c r="C93" s="325"/>
      <c r="D93" s="325"/>
      <c r="E93" s="326" t="s">
        <v>313</v>
      </c>
      <c r="F93" s="327">
        <f>F94</f>
        <v>20</v>
      </c>
      <c r="G93" s="328">
        <f>G94</f>
        <v>20</v>
      </c>
    </row>
    <row r="94" spans="1:7" ht="40.5">
      <c r="A94" s="329"/>
      <c r="B94" s="330"/>
      <c r="C94" s="330" t="s">
        <v>590</v>
      </c>
      <c r="D94" s="330"/>
      <c r="E94" s="351" t="s">
        <v>254</v>
      </c>
      <c r="F94" s="333">
        <f>F95</f>
        <v>20</v>
      </c>
      <c r="G94" s="334">
        <f>G96</f>
        <v>20</v>
      </c>
    </row>
    <row r="95" spans="1:7" ht="42.75" customHeight="1">
      <c r="A95" s="368"/>
      <c r="B95" s="335"/>
      <c r="C95" s="335" t="s">
        <v>591</v>
      </c>
      <c r="D95" s="335"/>
      <c r="E95" s="356" t="s">
        <v>610</v>
      </c>
      <c r="F95" s="369">
        <f>F96</f>
        <v>20</v>
      </c>
      <c r="G95" s="370"/>
    </row>
    <row r="96" spans="1:7" ht="12.75">
      <c r="A96" s="315"/>
      <c r="B96" s="320"/>
      <c r="C96" s="320" t="s">
        <v>592</v>
      </c>
      <c r="D96" s="320"/>
      <c r="E96" s="321" t="s">
        <v>258</v>
      </c>
      <c r="F96" s="322">
        <f>F97</f>
        <v>20</v>
      </c>
      <c r="G96" s="323">
        <f>G97</f>
        <v>20</v>
      </c>
    </row>
    <row r="97" spans="1:7" ht="12.75">
      <c r="A97" s="315"/>
      <c r="B97" s="320"/>
      <c r="C97" s="320"/>
      <c r="D97" s="320">
        <v>800</v>
      </c>
      <c r="E97" s="321" t="s">
        <v>224</v>
      </c>
      <c r="F97" s="322">
        <f>F98</f>
        <v>20</v>
      </c>
      <c r="G97" s="323">
        <f>G98</f>
        <v>20</v>
      </c>
    </row>
    <row r="98" spans="1:7" ht="12.75">
      <c r="A98" s="315"/>
      <c r="B98" s="320"/>
      <c r="C98" s="320"/>
      <c r="D98" s="320">
        <v>870</v>
      </c>
      <c r="E98" s="321" t="s">
        <v>314</v>
      </c>
      <c r="F98" s="322">
        <v>20</v>
      </c>
      <c r="G98" s="323">
        <v>20</v>
      </c>
    </row>
    <row r="99" spans="1:7" ht="12.75">
      <c r="A99" s="324"/>
      <c r="B99" s="325" t="s">
        <v>315</v>
      </c>
      <c r="C99" s="325"/>
      <c r="D99" s="325"/>
      <c r="E99" s="326" t="s">
        <v>316</v>
      </c>
      <c r="F99" s="327">
        <f>F100+F127+F147</f>
        <v>560</v>
      </c>
      <c r="G99" s="328">
        <f>G100+G127+G147</f>
        <v>560</v>
      </c>
    </row>
    <row r="100" spans="1:7" ht="48.75" customHeight="1">
      <c r="A100" s="329"/>
      <c r="B100" s="330"/>
      <c r="C100" s="330" t="s">
        <v>572</v>
      </c>
      <c r="D100" s="330"/>
      <c r="E100" s="351" t="s">
        <v>212</v>
      </c>
      <c r="F100" s="333">
        <f>F104+F120</f>
        <v>510</v>
      </c>
      <c r="G100" s="334">
        <f>G104+G120</f>
        <v>510</v>
      </c>
    </row>
    <row r="101" spans="1:7" s="57" customFormat="1" ht="12.75" hidden="1">
      <c r="A101" s="315"/>
      <c r="B101" s="320"/>
      <c r="C101" s="320"/>
      <c r="D101" s="320"/>
      <c r="E101" s="374"/>
      <c r="F101" s="322"/>
      <c r="G101" s="323"/>
    </row>
    <row r="102" spans="1:7" s="57" customFormat="1" ht="12.75" hidden="1">
      <c r="A102" s="315"/>
      <c r="B102" s="320"/>
      <c r="C102" s="320"/>
      <c r="D102" s="320"/>
      <c r="E102" s="374"/>
      <c r="F102" s="322"/>
      <c r="G102" s="323"/>
    </row>
    <row r="103" spans="1:7" s="57" customFormat="1" ht="30" customHeight="1" hidden="1">
      <c r="A103" s="315"/>
      <c r="B103" s="320"/>
      <c r="C103" s="320"/>
      <c r="D103" s="320"/>
      <c r="E103" s="321"/>
      <c r="F103" s="322"/>
      <c r="G103" s="323"/>
    </row>
    <row r="104" spans="1:7" s="57" customFormat="1" ht="30" customHeight="1">
      <c r="A104" s="368"/>
      <c r="B104" s="335"/>
      <c r="C104" s="335" t="s">
        <v>611</v>
      </c>
      <c r="D104" s="335"/>
      <c r="E104" s="356" t="s">
        <v>573</v>
      </c>
      <c r="F104" s="369">
        <f>F105+F114+F117</f>
        <v>90</v>
      </c>
      <c r="G104" s="370">
        <f>G105+G114+G117</f>
        <v>90</v>
      </c>
    </row>
    <row r="105" spans="1:7" s="57" customFormat="1" ht="42.75" customHeight="1">
      <c r="A105" s="315"/>
      <c r="B105" s="320"/>
      <c r="C105" s="320" t="s">
        <v>612</v>
      </c>
      <c r="D105" s="320"/>
      <c r="E105" s="374" t="s">
        <v>214</v>
      </c>
      <c r="F105" s="322">
        <f>F106</f>
        <v>10</v>
      </c>
      <c r="G105" s="323">
        <f>G106</f>
        <v>10</v>
      </c>
    </row>
    <row r="106" spans="1:7" s="57" customFormat="1" ht="27.75" customHeight="1">
      <c r="A106" s="315"/>
      <c r="B106" s="320"/>
      <c r="C106" s="320"/>
      <c r="D106" s="320" t="s">
        <v>187</v>
      </c>
      <c r="E106" s="374" t="s">
        <v>188</v>
      </c>
      <c r="F106" s="322">
        <f>F107</f>
        <v>10</v>
      </c>
      <c r="G106" s="323">
        <f>G107</f>
        <v>10</v>
      </c>
    </row>
    <row r="107" spans="1:7" s="57" customFormat="1" ht="29.25" customHeight="1">
      <c r="A107" s="315"/>
      <c r="B107" s="320"/>
      <c r="C107" s="320"/>
      <c r="D107" s="320" t="s">
        <v>306</v>
      </c>
      <c r="E107" s="321" t="s">
        <v>307</v>
      </c>
      <c r="F107" s="322">
        <v>10</v>
      </c>
      <c r="G107" s="323">
        <v>10</v>
      </c>
    </row>
    <row r="108" spans="1:7" s="57" customFormat="1" ht="12.75" hidden="1">
      <c r="A108" s="315"/>
      <c r="B108" s="320"/>
      <c r="C108" s="320"/>
      <c r="D108" s="320"/>
      <c r="E108" s="374"/>
      <c r="F108" s="322"/>
      <c r="G108" s="323"/>
    </row>
    <row r="109" spans="1:7" s="57" customFormat="1" ht="12.75" hidden="1">
      <c r="A109" s="315"/>
      <c r="B109" s="320"/>
      <c r="C109" s="320"/>
      <c r="D109" s="320"/>
      <c r="E109" s="374"/>
      <c r="F109" s="322"/>
      <c r="G109" s="323"/>
    </row>
    <row r="110" spans="1:7" s="57" customFormat="1" ht="30" customHeight="1" hidden="1">
      <c r="A110" s="315"/>
      <c r="B110" s="320"/>
      <c r="C110" s="320"/>
      <c r="D110" s="320"/>
      <c r="E110" s="321"/>
      <c r="F110" s="322"/>
      <c r="G110" s="323"/>
    </row>
    <row r="111" spans="1:7" s="57" customFormat="1" ht="12.75" hidden="1">
      <c r="A111" s="315"/>
      <c r="B111" s="320"/>
      <c r="C111" s="320"/>
      <c r="D111" s="320"/>
      <c r="E111" s="374"/>
      <c r="F111" s="322"/>
      <c r="G111" s="323"/>
    </row>
    <row r="112" spans="1:7" s="57" customFormat="1" ht="12.75" hidden="1">
      <c r="A112" s="315"/>
      <c r="B112" s="320"/>
      <c r="C112" s="320"/>
      <c r="D112" s="320"/>
      <c r="E112" s="374"/>
      <c r="F112" s="322"/>
      <c r="G112" s="323"/>
    </row>
    <row r="113" spans="1:7" s="57" customFormat="1" ht="30" customHeight="1" hidden="1">
      <c r="A113" s="315"/>
      <c r="B113" s="320"/>
      <c r="C113" s="320"/>
      <c r="D113" s="320"/>
      <c r="E113" s="321"/>
      <c r="F113" s="322"/>
      <c r="G113" s="323"/>
    </row>
    <row r="114" spans="1:7" s="57" customFormat="1" ht="39.75" customHeight="1">
      <c r="A114" s="315"/>
      <c r="B114" s="320"/>
      <c r="C114" s="320" t="s">
        <v>613</v>
      </c>
      <c r="D114" s="320"/>
      <c r="E114" s="321" t="s">
        <v>285</v>
      </c>
      <c r="F114" s="322">
        <f>F115</f>
        <v>10</v>
      </c>
      <c r="G114" s="323">
        <f>G115</f>
        <v>10</v>
      </c>
    </row>
    <row r="115" spans="1:7" s="57" customFormat="1" ht="31.5" customHeight="1">
      <c r="A115" s="315"/>
      <c r="B115" s="320"/>
      <c r="C115" s="320"/>
      <c r="D115" s="320" t="s">
        <v>187</v>
      </c>
      <c r="E115" s="321" t="s">
        <v>188</v>
      </c>
      <c r="F115" s="322">
        <f>F116</f>
        <v>10</v>
      </c>
      <c r="G115" s="323">
        <f>G116</f>
        <v>10</v>
      </c>
    </row>
    <row r="116" spans="1:7" s="57" customFormat="1" ht="30" customHeight="1">
      <c r="A116" s="315"/>
      <c r="B116" s="320"/>
      <c r="C116" s="320"/>
      <c r="D116" s="320" t="s">
        <v>306</v>
      </c>
      <c r="E116" s="321" t="s">
        <v>307</v>
      </c>
      <c r="F116" s="322">
        <v>10</v>
      </c>
      <c r="G116" s="323">
        <v>10</v>
      </c>
    </row>
    <row r="117" spans="1:7" s="57" customFormat="1" ht="25.5">
      <c r="A117" s="315"/>
      <c r="B117" s="320"/>
      <c r="C117" s="320" t="s">
        <v>614</v>
      </c>
      <c r="D117" s="320"/>
      <c r="E117" s="374" t="s">
        <v>223</v>
      </c>
      <c r="F117" s="322">
        <f>F118</f>
        <v>70</v>
      </c>
      <c r="G117" s="323">
        <f>G118</f>
        <v>70</v>
      </c>
    </row>
    <row r="118" spans="1:7" s="57" customFormat="1" ht="15" customHeight="1">
      <c r="A118" s="315"/>
      <c r="B118" s="320"/>
      <c r="C118" s="320"/>
      <c r="D118" s="320">
        <v>800</v>
      </c>
      <c r="E118" s="321" t="s">
        <v>224</v>
      </c>
      <c r="F118" s="322">
        <f>F119</f>
        <v>70</v>
      </c>
      <c r="G118" s="323">
        <f>G119</f>
        <v>70</v>
      </c>
    </row>
    <row r="119" spans="1:7" s="57" customFormat="1" ht="15" customHeight="1">
      <c r="A119" s="315"/>
      <c r="B119" s="320"/>
      <c r="C119" s="320"/>
      <c r="D119" s="320">
        <v>850</v>
      </c>
      <c r="E119" s="321" t="s">
        <v>303</v>
      </c>
      <c r="F119" s="322">
        <v>70</v>
      </c>
      <c r="G119" s="323">
        <v>70</v>
      </c>
    </row>
    <row r="120" spans="1:7" s="57" customFormat="1" ht="37.5" customHeight="1">
      <c r="A120" s="368"/>
      <c r="B120" s="335"/>
      <c r="C120" s="335" t="s">
        <v>615</v>
      </c>
      <c r="D120" s="335"/>
      <c r="E120" s="356" t="s">
        <v>574</v>
      </c>
      <c r="F120" s="369">
        <f>F121+F124</f>
        <v>420</v>
      </c>
      <c r="G120" s="370">
        <f>G121+G124</f>
        <v>420</v>
      </c>
    </row>
    <row r="121" spans="1:7" s="57" customFormat="1" ht="60" customHeight="1">
      <c r="A121" s="315"/>
      <c r="B121" s="320"/>
      <c r="C121" s="320" t="s">
        <v>616</v>
      </c>
      <c r="D121" s="320"/>
      <c r="E121" s="321" t="s">
        <v>216</v>
      </c>
      <c r="F121" s="322">
        <f>F122</f>
        <v>400</v>
      </c>
      <c r="G121" s="323">
        <f>G122</f>
        <v>400</v>
      </c>
    </row>
    <row r="122" spans="1:7" s="57" customFormat="1" ht="31.5" customHeight="1">
      <c r="A122" s="315"/>
      <c r="B122" s="320"/>
      <c r="C122" s="320"/>
      <c r="D122" s="320" t="s">
        <v>187</v>
      </c>
      <c r="E122" s="321" t="s">
        <v>188</v>
      </c>
      <c r="F122" s="322">
        <f>F123</f>
        <v>400</v>
      </c>
      <c r="G122" s="323">
        <f>G123</f>
        <v>400</v>
      </c>
    </row>
    <row r="123" spans="1:7" s="57" customFormat="1" ht="31.5" customHeight="1">
      <c r="A123" s="315"/>
      <c r="B123" s="320"/>
      <c r="C123" s="320"/>
      <c r="D123" s="320" t="s">
        <v>306</v>
      </c>
      <c r="E123" s="321" t="s">
        <v>307</v>
      </c>
      <c r="F123" s="322">
        <v>400</v>
      </c>
      <c r="G123" s="323">
        <v>400</v>
      </c>
    </row>
    <row r="124" spans="1:7" s="57" customFormat="1" ht="34.5" customHeight="1">
      <c r="A124" s="315"/>
      <c r="B124" s="320"/>
      <c r="C124" s="320" t="s">
        <v>617</v>
      </c>
      <c r="D124" s="320"/>
      <c r="E124" s="321" t="s">
        <v>575</v>
      </c>
      <c r="F124" s="322">
        <f>F125</f>
        <v>20</v>
      </c>
      <c r="G124" s="323">
        <f>G125</f>
        <v>20</v>
      </c>
    </row>
    <row r="125" spans="1:7" s="57" customFormat="1" ht="29.25" customHeight="1">
      <c r="A125" s="315"/>
      <c r="B125" s="320"/>
      <c r="C125" s="320"/>
      <c r="D125" s="320" t="s">
        <v>187</v>
      </c>
      <c r="E125" s="321" t="s">
        <v>188</v>
      </c>
      <c r="F125" s="322">
        <f>F126</f>
        <v>20</v>
      </c>
      <c r="G125" s="323">
        <f>G126</f>
        <v>20</v>
      </c>
    </row>
    <row r="126" spans="1:7" s="57" customFormat="1" ht="27.75" customHeight="1">
      <c r="A126" s="315"/>
      <c r="B126" s="320"/>
      <c r="C126" s="320"/>
      <c r="D126" s="320" t="s">
        <v>306</v>
      </c>
      <c r="E126" s="321" t="s">
        <v>307</v>
      </c>
      <c r="F126" s="322">
        <v>20</v>
      </c>
      <c r="G126" s="323">
        <v>20</v>
      </c>
    </row>
    <row r="127" spans="1:7" s="57" customFormat="1" ht="57" customHeight="1">
      <c r="A127" s="329"/>
      <c r="B127" s="330"/>
      <c r="C127" s="330" t="s">
        <v>583</v>
      </c>
      <c r="D127" s="330"/>
      <c r="E127" s="351" t="s">
        <v>237</v>
      </c>
      <c r="F127" s="333">
        <f>F131</f>
        <v>50</v>
      </c>
      <c r="G127" s="334">
        <f>G131</f>
        <v>50</v>
      </c>
    </row>
    <row r="128" spans="1:7" s="57" customFormat="1" ht="15" customHeight="1" hidden="1">
      <c r="A128" s="315"/>
      <c r="B128" s="320"/>
      <c r="C128" s="320" t="s">
        <v>287</v>
      </c>
      <c r="D128" s="320"/>
      <c r="E128" s="374" t="s">
        <v>239</v>
      </c>
      <c r="F128" s="322">
        <f>F129</f>
        <v>0</v>
      </c>
      <c r="G128" s="323">
        <f>G129</f>
        <v>0</v>
      </c>
    </row>
    <row r="129" spans="1:7" s="57" customFormat="1" ht="30" customHeight="1" hidden="1">
      <c r="A129" s="315"/>
      <c r="B129" s="320"/>
      <c r="C129" s="320"/>
      <c r="D129" s="320" t="s">
        <v>187</v>
      </c>
      <c r="E129" s="374" t="s">
        <v>188</v>
      </c>
      <c r="F129" s="322">
        <f>F130</f>
        <v>0</v>
      </c>
      <c r="G129" s="323">
        <f>G130</f>
        <v>0</v>
      </c>
    </row>
    <row r="130" spans="1:7" s="57" customFormat="1" ht="30" customHeight="1" hidden="1">
      <c r="A130" s="315"/>
      <c r="B130" s="320"/>
      <c r="C130" s="320"/>
      <c r="D130" s="320" t="s">
        <v>306</v>
      </c>
      <c r="E130" s="321" t="s">
        <v>307</v>
      </c>
      <c r="F130" s="322"/>
      <c r="G130" s="323"/>
    </row>
    <row r="131" spans="1:7" s="57" customFormat="1" ht="57.75" customHeight="1">
      <c r="A131" s="368"/>
      <c r="B131" s="335"/>
      <c r="C131" s="335" t="s">
        <v>584</v>
      </c>
      <c r="D131" s="335"/>
      <c r="E131" s="356" t="s">
        <v>585</v>
      </c>
      <c r="F131" s="369">
        <f>F132+F135+F141+F144</f>
        <v>50</v>
      </c>
      <c r="G131" s="370">
        <f>G132+G135+G141+G144</f>
        <v>50</v>
      </c>
    </row>
    <row r="132" spans="1:7" s="57" customFormat="1" ht="15" customHeight="1">
      <c r="A132" s="315"/>
      <c r="B132" s="320"/>
      <c r="C132" s="320" t="s">
        <v>586</v>
      </c>
      <c r="D132" s="320"/>
      <c r="E132" s="374" t="s">
        <v>241</v>
      </c>
      <c r="F132" s="322">
        <f>F133</f>
        <v>20</v>
      </c>
      <c r="G132" s="323">
        <f>G133</f>
        <v>20</v>
      </c>
    </row>
    <row r="133" spans="1:7" s="57" customFormat="1" ht="30" customHeight="1">
      <c r="A133" s="315"/>
      <c r="B133" s="320"/>
      <c r="C133" s="320"/>
      <c r="D133" s="320" t="s">
        <v>187</v>
      </c>
      <c r="E133" s="374" t="s">
        <v>188</v>
      </c>
      <c r="F133" s="322">
        <f>F134</f>
        <v>20</v>
      </c>
      <c r="G133" s="323">
        <f>G134</f>
        <v>20</v>
      </c>
    </row>
    <row r="134" spans="1:7" s="57" customFormat="1" ht="30" customHeight="1">
      <c r="A134" s="315"/>
      <c r="B134" s="320"/>
      <c r="C134" s="320"/>
      <c r="D134" s="320" t="s">
        <v>306</v>
      </c>
      <c r="E134" s="321" t="s">
        <v>307</v>
      </c>
      <c r="F134" s="322">
        <v>20</v>
      </c>
      <c r="G134" s="323">
        <v>20</v>
      </c>
    </row>
    <row r="135" spans="1:7" s="57" customFormat="1" ht="30" customHeight="1">
      <c r="A135" s="315"/>
      <c r="B135" s="320"/>
      <c r="C135" s="320" t="s">
        <v>587</v>
      </c>
      <c r="D135" s="320"/>
      <c r="E135" s="374" t="s">
        <v>243</v>
      </c>
      <c r="F135" s="322">
        <f>F136</f>
        <v>10</v>
      </c>
      <c r="G135" s="323">
        <f>G136</f>
        <v>10</v>
      </c>
    </row>
    <row r="136" spans="1:7" s="57" customFormat="1" ht="30" customHeight="1">
      <c r="A136" s="315"/>
      <c r="B136" s="320"/>
      <c r="C136" s="320"/>
      <c r="D136" s="320" t="s">
        <v>187</v>
      </c>
      <c r="E136" s="374" t="s">
        <v>188</v>
      </c>
      <c r="F136" s="322">
        <f>F137</f>
        <v>10</v>
      </c>
      <c r="G136" s="323">
        <f>G137</f>
        <v>10</v>
      </c>
    </row>
    <row r="137" spans="1:7" s="57" customFormat="1" ht="29.25" customHeight="1">
      <c r="A137" s="315"/>
      <c r="B137" s="320"/>
      <c r="C137" s="320"/>
      <c r="D137" s="320" t="s">
        <v>306</v>
      </c>
      <c r="E137" s="321" t="s">
        <v>307</v>
      </c>
      <c r="F137" s="322">
        <v>10</v>
      </c>
      <c r="G137" s="323">
        <v>10</v>
      </c>
    </row>
    <row r="138" spans="1:7" s="57" customFormat="1" ht="52.5" customHeight="1" hidden="1">
      <c r="A138" s="315"/>
      <c r="B138" s="320"/>
      <c r="C138" s="320"/>
      <c r="D138" s="320"/>
      <c r="E138" s="374"/>
      <c r="F138" s="322"/>
      <c r="G138" s="323"/>
    </row>
    <row r="139" spans="1:7" ht="12.75" hidden="1">
      <c r="A139" s="315"/>
      <c r="B139" s="375"/>
      <c r="C139" s="320"/>
      <c r="D139" s="320"/>
      <c r="E139" s="374"/>
      <c r="F139" s="322"/>
      <c r="G139" s="323"/>
    </row>
    <row r="140" spans="1:7" ht="30" customHeight="1" hidden="1">
      <c r="A140" s="315"/>
      <c r="B140" s="375"/>
      <c r="C140" s="320"/>
      <c r="D140" s="320"/>
      <c r="E140" s="321"/>
      <c r="F140" s="322"/>
      <c r="G140" s="323"/>
    </row>
    <row r="141" spans="1:7" ht="12.75" hidden="1">
      <c r="A141" s="315"/>
      <c r="B141" s="375"/>
      <c r="C141" s="320"/>
      <c r="D141" s="320"/>
      <c r="E141" s="374"/>
      <c r="F141" s="322"/>
      <c r="G141" s="323"/>
    </row>
    <row r="142" spans="1:7" ht="30" customHeight="1" hidden="1">
      <c r="A142" s="315"/>
      <c r="B142" s="375"/>
      <c r="C142" s="320"/>
      <c r="D142" s="320"/>
      <c r="E142" s="374"/>
      <c r="F142" s="322"/>
      <c r="G142" s="323"/>
    </row>
    <row r="143" spans="1:7" ht="30" customHeight="1" hidden="1">
      <c r="A143" s="315"/>
      <c r="B143" s="375"/>
      <c r="C143" s="320"/>
      <c r="D143" s="320"/>
      <c r="E143" s="321"/>
      <c r="F143" s="322"/>
      <c r="G143" s="323"/>
    </row>
    <row r="144" spans="1:7" ht="25.5">
      <c r="A144" s="315"/>
      <c r="B144" s="320"/>
      <c r="C144" s="320" t="s">
        <v>588</v>
      </c>
      <c r="D144" s="320"/>
      <c r="E144" s="321" t="s">
        <v>515</v>
      </c>
      <c r="F144" s="322">
        <f>F145</f>
        <v>20</v>
      </c>
      <c r="G144" s="323">
        <f>G145</f>
        <v>20</v>
      </c>
    </row>
    <row r="145" spans="1:7" ht="25.5">
      <c r="A145" s="315"/>
      <c r="B145" s="320"/>
      <c r="C145" s="320"/>
      <c r="D145" s="320" t="s">
        <v>187</v>
      </c>
      <c r="E145" s="374" t="s">
        <v>188</v>
      </c>
      <c r="F145" s="322">
        <f>F146</f>
        <v>20</v>
      </c>
      <c r="G145" s="323">
        <f>G146</f>
        <v>20</v>
      </c>
    </row>
    <row r="146" spans="1:7" ht="30" customHeight="1">
      <c r="A146" s="315"/>
      <c r="B146" s="320"/>
      <c r="C146" s="320"/>
      <c r="D146" s="320" t="s">
        <v>306</v>
      </c>
      <c r="E146" s="321" t="s">
        <v>307</v>
      </c>
      <c r="F146" s="322">
        <v>20</v>
      </c>
      <c r="G146" s="323">
        <v>20</v>
      </c>
    </row>
    <row r="147" spans="1:7" ht="50.25" customHeight="1" hidden="1">
      <c r="A147" s="329"/>
      <c r="B147" s="330"/>
      <c r="C147" s="330"/>
      <c r="D147" s="330"/>
      <c r="E147" s="351"/>
      <c r="F147" s="333"/>
      <c r="G147" s="334"/>
    </row>
    <row r="148" spans="1:7" ht="50.25" customHeight="1" hidden="1">
      <c r="A148" s="368"/>
      <c r="B148" s="335"/>
      <c r="C148" s="335"/>
      <c r="D148" s="335"/>
      <c r="E148" s="356"/>
      <c r="F148" s="369"/>
      <c r="G148" s="370"/>
    </row>
    <row r="149" spans="1:7" ht="30" customHeight="1" hidden="1">
      <c r="A149" s="315"/>
      <c r="B149" s="320"/>
      <c r="C149" s="320"/>
      <c r="D149" s="320"/>
      <c r="E149" s="321"/>
      <c r="F149" s="322"/>
      <c r="G149" s="323"/>
    </row>
    <row r="150" spans="1:7" ht="12.75" hidden="1">
      <c r="A150" s="315"/>
      <c r="B150" s="320"/>
      <c r="C150" s="361"/>
      <c r="D150" s="320"/>
      <c r="E150" s="321"/>
      <c r="F150" s="322"/>
      <c r="G150" s="323"/>
    </row>
    <row r="151" spans="1:7" ht="15" customHeight="1" hidden="1">
      <c r="A151" s="315"/>
      <c r="B151" s="320"/>
      <c r="C151" s="361"/>
      <c r="D151" s="320"/>
      <c r="E151" s="321"/>
      <c r="F151" s="322"/>
      <c r="G151" s="323"/>
    </row>
    <row r="152" spans="1:7" ht="12.75">
      <c r="A152" s="310"/>
      <c r="B152" s="376" t="s">
        <v>318</v>
      </c>
      <c r="C152" s="376"/>
      <c r="D152" s="376"/>
      <c r="E152" s="377" t="s">
        <v>319</v>
      </c>
      <c r="F152" s="342">
        <f>F153</f>
        <v>0</v>
      </c>
      <c r="G152" s="343">
        <f>G153</f>
        <v>0</v>
      </c>
    </row>
    <row r="153" spans="1:7" ht="12.75">
      <c r="A153" s="344"/>
      <c r="B153" s="378" t="s">
        <v>320</v>
      </c>
      <c r="C153" s="378"/>
      <c r="D153" s="378"/>
      <c r="E153" s="379" t="s">
        <v>321</v>
      </c>
      <c r="F153" s="347">
        <f>F154</f>
        <v>0</v>
      </c>
      <c r="G153" s="348">
        <f>G154</f>
        <v>0</v>
      </c>
    </row>
    <row r="154" spans="1:7" ht="13.5">
      <c r="A154" s="349"/>
      <c r="B154" s="380"/>
      <c r="C154" s="381" t="s">
        <v>596</v>
      </c>
      <c r="D154" s="381"/>
      <c r="E154" s="382" t="s">
        <v>262</v>
      </c>
      <c r="F154" s="352">
        <f>F156</f>
        <v>0</v>
      </c>
      <c r="G154" s="353">
        <f>G156</f>
        <v>0</v>
      </c>
    </row>
    <row r="155" spans="1:7" ht="38.25">
      <c r="A155" s="354"/>
      <c r="B155" s="380"/>
      <c r="C155" s="371" t="s">
        <v>600</v>
      </c>
      <c r="D155" s="371"/>
      <c r="E155" s="372" t="s">
        <v>273</v>
      </c>
      <c r="F155" s="357">
        <f>F156</f>
        <v>0</v>
      </c>
      <c r="G155" s="358">
        <f>G156</f>
        <v>0</v>
      </c>
    </row>
    <row r="156" spans="1:7" ht="30" customHeight="1">
      <c r="A156" s="359"/>
      <c r="B156" s="383"/>
      <c r="C156" s="373" t="s">
        <v>601</v>
      </c>
      <c r="D156" s="373"/>
      <c r="E156" s="374" t="s">
        <v>277</v>
      </c>
      <c r="F156" s="362">
        <f>F157+F159</f>
        <v>0</v>
      </c>
      <c r="G156" s="363">
        <f>G157+G159</f>
        <v>0</v>
      </c>
    </row>
    <row r="157" spans="1:7" ht="68.25" customHeight="1">
      <c r="A157" s="359"/>
      <c r="B157" s="383"/>
      <c r="C157" s="383"/>
      <c r="D157" s="361">
        <v>100</v>
      </c>
      <c r="E157" s="321" t="s">
        <v>267</v>
      </c>
      <c r="F157" s="362">
        <f>F158</f>
        <v>0</v>
      </c>
      <c r="G157" s="363">
        <f>G158</f>
        <v>0</v>
      </c>
    </row>
    <row r="158" spans="1:7" ht="25.5">
      <c r="A158" s="315"/>
      <c r="B158" s="373"/>
      <c r="C158" s="373"/>
      <c r="D158" s="320">
        <v>120</v>
      </c>
      <c r="E158" s="321" t="s">
        <v>301</v>
      </c>
      <c r="F158" s="322">
        <v>0</v>
      </c>
      <c r="G158" s="323">
        <v>0</v>
      </c>
    </row>
    <row r="159" spans="1:7" ht="25.5">
      <c r="A159" s="315"/>
      <c r="B159" s="373"/>
      <c r="C159" s="373"/>
      <c r="D159" s="320">
        <v>200</v>
      </c>
      <c r="E159" s="321" t="s">
        <v>188</v>
      </c>
      <c r="F159" s="322">
        <f>F160</f>
        <v>0</v>
      </c>
      <c r="G159" s="323">
        <f>G160</f>
        <v>0</v>
      </c>
    </row>
    <row r="160" spans="1:7" ht="30" customHeight="1">
      <c r="A160" s="359"/>
      <c r="B160" s="383"/>
      <c r="C160" s="383"/>
      <c r="D160" s="361">
        <v>240</v>
      </c>
      <c r="E160" s="321" t="s">
        <v>307</v>
      </c>
      <c r="F160" s="362">
        <v>0</v>
      </c>
      <c r="G160" s="363">
        <v>0</v>
      </c>
    </row>
    <row r="161" spans="1:7" ht="25.5">
      <c r="A161" s="310"/>
      <c r="B161" s="311" t="s">
        <v>322</v>
      </c>
      <c r="C161" s="311"/>
      <c r="D161" s="311"/>
      <c r="E161" s="384" t="s">
        <v>323</v>
      </c>
      <c r="F161" s="342">
        <f>F162+F174</f>
        <v>85</v>
      </c>
      <c r="G161" s="343">
        <f>G162+G174</f>
        <v>85</v>
      </c>
    </row>
    <row r="162" spans="1:7" ht="38.25">
      <c r="A162" s="344"/>
      <c r="B162" s="345" t="s">
        <v>324</v>
      </c>
      <c r="C162" s="345"/>
      <c r="D162" s="345"/>
      <c r="E162" s="326" t="s">
        <v>325</v>
      </c>
      <c r="F162" s="347">
        <f>F163</f>
        <v>35</v>
      </c>
      <c r="G162" s="348">
        <f>G163</f>
        <v>35</v>
      </c>
    </row>
    <row r="163" spans="1:7" s="57" customFormat="1" ht="60.75" customHeight="1">
      <c r="A163" s="349"/>
      <c r="B163" s="350"/>
      <c r="C163" s="350" t="s">
        <v>576</v>
      </c>
      <c r="D163" s="350"/>
      <c r="E163" s="351" t="s">
        <v>286</v>
      </c>
      <c r="F163" s="352">
        <f>F164</f>
        <v>35</v>
      </c>
      <c r="G163" s="353">
        <f>G164</f>
        <v>35</v>
      </c>
    </row>
    <row r="164" spans="1:7" s="57" customFormat="1" ht="38.25">
      <c r="A164" s="354"/>
      <c r="B164" s="355"/>
      <c r="C164" s="355" t="s">
        <v>577</v>
      </c>
      <c r="D164" s="355"/>
      <c r="E164" s="356" t="s">
        <v>579</v>
      </c>
      <c r="F164" s="357">
        <f>F165+F168+F171</f>
        <v>35</v>
      </c>
      <c r="G164" s="358">
        <f>G165+G168+G171</f>
        <v>35</v>
      </c>
    </row>
    <row r="165" spans="1:7" s="57" customFormat="1" ht="25.5">
      <c r="A165" s="359"/>
      <c r="B165" s="361"/>
      <c r="C165" s="361" t="s">
        <v>581</v>
      </c>
      <c r="D165" s="361"/>
      <c r="E165" s="321" t="s">
        <v>230</v>
      </c>
      <c r="F165" s="362">
        <f>F166</f>
        <v>20</v>
      </c>
      <c r="G165" s="363">
        <f>G166</f>
        <v>20</v>
      </c>
    </row>
    <row r="166" spans="1:7" s="57" customFormat="1" ht="30" customHeight="1">
      <c r="A166" s="359"/>
      <c r="B166" s="361"/>
      <c r="C166" s="361"/>
      <c r="D166" s="320">
        <v>200</v>
      </c>
      <c r="E166" s="321" t="s">
        <v>188</v>
      </c>
      <c r="F166" s="362">
        <f>F167</f>
        <v>20</v>
      </c>
      <c r="G166" s="363">
        <f>G167</f>
        <v>20</v>
      </c>
    </row>
    <row r="167" spans="1:7" s="57" customFormat="1" ht="30" customHeight="1">
      <c r="A167" s="359"/>
      <c r="B167" s="361"/>
      <c r="C167" s="361"/>
      <c r="D167" s="320">
        <v>240</v>
      </c>
      <c r="E167" s="321" t="s">
        <v>307</v>
      </c>
      <c r="F167" s="362">
        <v>20</v>
      </c>
      <c r="G167" s="363">
        <v>20</v>
      </c>
    </row>
    <row r="168" spans="1:7" s="57" customFormat="1" ht="30" customHeight="1">
      <c r="A168" s="359"/>
      <c r="B168" s="361"/>
      <c r="C168" s="361" t="s">
        <v>582</v>
      </c>
      <c r="D168" s="320"/>
      <c r="E168" s="321" t="s">
        <v>232</v>
      </c>
      <c r="F168" s="362">
        <f>F169</f>
        <v>15</v>
      </c>
      <c r="G168" s="363">
        <f>G169</f>
        <v>15</v>
      </c>
    </row>
    <row r="169" spans="1:7" s="57" customFormat="1" ht="30" customHeight="1">
      <c r="A169" s="359"/>
      <c r="B169" s="361"/>
      <c r="C169" s="361"/>
      <c r="D169" s="320">
        <v>200</v>
      </c>
      <c r="E169" s="321" t="s">
        <v>188</v>
      </c>
      <c r="F169" s="362">
        <f>F170</f>
        <v>15</v>
      </c>
      <c r="G169" s="363">
        <f>G170</f>
        <v>15</v>
      </c>
    </row>
    <row r="170" spans="1:7" s="57" customFormat="1" ht="30" customHeight="1">
      <c r="A170" s="359"/>
      <c r="B170" s="361"/>
      <c r="C170" s="361"/>
      <c r="D170" s="320">
        <v>240</v>
      </c>
      <c r="E170" s="321" t="s">
        <v>307</v>
      </c>
      <c r="F170" s="362">
        <v>15</v>
      </c>
      <c r="G170" s="363">
        <v>15</v>
      </c>
    </row>
    <row r="171" spans="1:7" s="57" customFormat="1" ht="48.75" customHeight="1" hidden="1">
      <c r="A171" s="359"/>
      <c r="B171" s="361"/>
      <c r="C171" s="361"/>
      <c r="D171" s="320"/>
      <c r="E171" s="321"/>
      <c r="F171" s="362"/>
      <c r="G171" s="363"/>
    </row>
    <row r="172" spans="1:7" s="57" customFormat="1" ht="22.5" customHeight="1" hidden="1">
      <c r="A172" s="359"/>
      <c r="B172" s="361"/>
      <c r="C172" s="361"/>
      <c r="D172" s="320"/>
      <c r="E172" s="321"/>
      <c r="F172" s="362"/>
      <c r="G172" s="363"/>
    </row>
    <row r="173" spans="1:7" s="57" customFormat="1" ht="16.5" customHeight="1" hidden="1">
      <c r="A173" s="359"/>
      <c r="B173" s="361"/>
      <c r="C173" s="361"/>
      <c r="D173" s="320"/>
      <c r="E173" s="321"/>
      <c r="F173" s="362"/>
      <c r="G173" s="363"/>
    </row>
    <row r="174" spans="1:7" ht="12.75">
      <c r="A174" s="324"/>
      <c r="B174" s="325" t="s">
        <v>326</v>
      </c>
      <c r="C174" s="325"/>
      <c r="D174" s="325"/>
      <c r="E174" s="326" t="s">
        <v>327</v>
      </c>
      <c r="F174" s="327">
        <f aca="true" t="shared" si="2" ref="F174:G178">F175</f>
        <v>50</v>
      </c>
      <c r="G174" s="328">
        <f t="shared" si="2"/>
        <v>50</v>
      </c>
    </row>
    <row r="175" spans="1:7" ht="54">
      <c r="A175" s="329"/>
      <c r="B175" s="330"/>
      <c r="C175" s="350" t="s">
        <v>576</v>
      </c>
      <c r="D175" s="350"/>
      <c r="E175" s="351" t="s">
        <v>286</v>
      </c>
      <c r="F175" s="333">
        <f t="shared" si="2"/>
        <v>50</v>
      </c>
      <c r="G175" s="334">
        <f t="shared" si="2"/>
        <v>50</v>
      </c>
    </row>
    <row r="176" spans="1:7" ht="41.25" customHeight="1">
      <c r="A176" s="368"/>
      <c r="B176" s="335"/>
      <c r="C176" s="355" t="s">
        <v>577</v>
      </c>
      <c r="D176" s="355"/>
      <c r="E176" s="356" t="s">
        <v>579</v>
      </c>
      <c r="F176" s="369">
        <f t="shared" si="2"/>
        <v>50</v>
      </c>
      <c r="G176" s="370">
        <f t="shared" si="2"/>
        <v>50</v>
      </c>
    </row>
    <row r="177" spans="1:7" ht="37.5" customHeight="1">
      <c r="A177" s="315"/>
      <c r="B177" s="320"/>
      <c r="C177" s="361" t="s">
        <v>578</v>
      </c>
      <c r="D177" s="361"/>
      <c r="E177" s="321" t="s">
        <v>228</v>
      </c>
      <c r="F177" s="322">
        <f t="shared" si="2"/>
        <v>50</v>
      </c>
      <c r="G177" s="323">
        <f t="shared" si="2"/>
        <v>50</v>
      </c>
    </row>
    <row r="178" spans="1:7" ht="30" customHeight="1">
      <c r="A178" s="315"/>
      <c r="B178" s="320"/>
      <c r="C178" s="361"/>
      <c r="D178" s="320">
        <v>200</v>
      </c>
      <c r="E178" s="321" t="s">
        <v>188</v>
      </c>
      <c r="F178" s="322">
        <f t="shared" si="2"/>
        <v>50</v>
      </c>
      <c r="G178" s="323">
        <f t="shared" si="2"/>
        <v>50</v>
      </c>
    </row>
    <row r="179" spans="1:7" ht="30" customHeight="1">
      <c r="A179" s="315"/>
      <c r="B179" s="320"/>
      <c r="C179" s="361"/>
      <c r="D179" s="320">
        <v>240</v>
      </c>
      <c r="E179" s="321" t="s">
        <v>307</v>
      </c>
      <c r="F179" s="322">
        <v>50</v>
      </c>
      <c r="G179" s="323">
        <v>50</v>
      </c>
    </row>
    <row r="180" spans="1:7" ht="12.75">
      <c r="A180" s="310"/>
      <c r="B180" s="311" t="s">
        <v>328</v>
      </c>
      <c r="C180" s="311"/>
      <c r="D180" s="311"/>
      <c r="E180" s="384" t="s">
        <v>329</v>
      </c>
      <c r="F180" s="342">
        <f aca="true" t="shared" si="3" ref="F180:G183">F181</f>
        <v>847</v>
      </c>
      <c r="G180" s="343">
        <f t="shared" si="3"/>
        <v>708.9</v>
      </c>
    </row>
    <row r="181" spans="1:7" ht="12.75">
      <c r="A181" s="344"/>
      <c r="B181" s="345" t="s">
        <v>330</v>
      </c>
      <c r="C181" s="345"/>
      <c r="D181" s="345"/>
      <c r="E181" s="385" t="s">
        <v>331</v>
      </c>
      <c r="F181" s="347">
        <f t="shared" si="3"/>
        <v>847</v>
      </c>
      <c r="G181" s="348">
        <f t="shared" si="3"/>
        <v>708.9</v>
      </c>
    </row>
    <row r="182" spans="1:7" s="57" customFormat="1" ht="45.75" customHeight="1">
      <c r="A182" s="349"/>
      <c r="B182" s="350"/>
      <c r="C182" s="350" t="s">
        <v>554</v>
      </c>
      <c r="D182" s="350"/>
      <c r="E182" s="386" t="s">
        <v>184</v>
      </c>
      <c r="F182" s="352">
        <f t="shared" si="3"/>
        <v>847</v>
      </c>
      <c r="G182" s="353">
        <f t="shared" si="3"/>
        <v>708.9</v>
      </c>
    </row>
    <row r="183" spans="1:7" s="57" customFormat="1" ht="25.5">
      <c r="A183" s="387"/>
      <c r="B183" s="360"/>
      <c r="C183" s="360" t="s">
        <v>555</v>
      </c>
      <c r="D183" s="360"/>
      <c r="E183" s="388" t="s">
        <v>556</v>
      </c>
      <c r="F183" s="389">
        <f t="shared" si="3"/>
        <v>847</v>
      </c>
      <c r="G183" s="390">
        <f t="shared" si="3"/>
        <v>708.9</v>
      </c>
    </row>
    <row r="184" spans="1:7" s="57" customFormat="1" ht="38.25">
      <c r="A184" s="354"/>
      <c r="B184" s="355"/>
      <c r="C184" s="355" t="s">
        <v>557</v>
      </c>
      <c r="D184" s="355"/>
      <c r="E184" s="391" t="s">
        <v>558</v>
      </c>
      <c r="F184" s="357">
        <f>F185+F188+F191</f>
        <v>847</v>
      </c>
      <c r="G184" s="358">
        <f>G185+G188+G191</f>
        <v>708.9</v>
      </c>
    </row>
    <row r="185" spans="1:7" s="57" customFormat="1" ht="25.5">
      <c r="A185" s="359"/>
      <c r="B185" s="361"/>
      <c r="C185" s="320" t="s">
        <v>559</v>
      </c>
      <c r="D185" s="320"/>
      <c r="E185" s="321" t="s">
        <v>186</v>
      </c>
      <c r="F185" s="322">
        <f>F186</f>
        <v>475</v>
      </c>
      <c r="G185" s="323">
        <f>G186</f>
        <v>400</v>
      </c>
    </row>
    <row r="186" spans="1:7" s="57" customFormat="1" ht="30" customHeight="1">
      <c r="A186" s="359"/>
      <c r="B186" s="361"/>
      <c r="C186" s="320"/>
      <c r="D186" s="320" t="s">
        <v>187</v>
      </c>
      <c r="E186" s="374" t="s">
        <v>188</v>
      </c>
      <c r="F186" s="322">
        <f>F187</f>
        <v>475</v>
      </c>
      <c r="G186" s="323">
        <f>G187</f>
        <v>400</v>
      </c>
    </row>
    <row r="187" spans="1:7" s="57" customFormat="1" ht="30" customHeight="1">
      <c r="A187" s="359"/>
      <c r="B187" s="361"/>
      <c r="C187" s="320"/>
      <c r="D187" s="320">
        <v>240</v>
      </c>
      <c r="E187" s="321" t="s">
        <v>307</v>
      </c>
      <c r="F187" s="322">
        <v>475</v>
      </c>
      <c r="G187" s="323">
        <v>400</v>
      </c>
    </row>
    <row r="188" spans="1:7" s="57" customFormat="1" ht="30" customHeight="1">
      <c r="A188" s="359"/>
      <c r="B188" s="361"/>
      <c r="C188" s="320" t="s">
        <v>560</v>
      </c>
      <c r="D188" s="320"/>
      <c r="E188" s="321" t="s">
        <v>190</v>
      </c>
      <c r="F188" s="322">
        <f>F189</f>
        <v>372</v>
      </c>
      <c r="G188" s="323">
        <f>G189</f>
        <v>308.9</v>
      </c>
    </row>
    <row r="189" spans="1:7" s="57" customFormat="1" ht="30" customHeight="1">
      <c r="A189" s="359"/>
      <c r="B189" s="361"/>
      <c r="C189" s="320"/>
      <c r="D189" s="320" t="s">
        <v>187</v>
      </c>
      <c r="E189" s="374" t="s">
        <v>188</v>
      </c>
      <c r="F189" s="322">
        <f>F190</f>
        <v>372</v>
      </c>
      <c r="G189" s="323">
        <f>G190</f>
        <v>308.9</v>
      </c>
    </row>
    <row r="190" spans="1:7" s="57" customFormat="1" ht="30" customHeight="1">
      <c r="A190" s="359"/>
      <c r="B190" s="361"/>
      <c r="C190" s="320"/>
      <c r="D190" s="320">
        <v>240</v>
      </c>
      <c r="E190" s="321" t="s">
        <v>307</v>
      </c>
      <c r="F190" s="322">
        <v>372</v>
      </c>
      <c r="G190" s="323">
        <v>308.9</v>
      </c>
    </row>
    <row r="191" spans="1:7" s="57" customFormat="1" ht="30" customHeight="1" hidden="1">
      <c r="A191" s="359"/>
      <c r="B191" s="361"/>
      <c r="C191" s="320"/>
      <c r="D191" s="320"/>
      <c r="E191" s="321"/>
      <c r="F191" s="322"/>
      <c r="G191" s="323"/>
    </row>
    <row r="192" spans="1:7" s="57" customFormat="1" ht="30" customHeight="1" hidden="1">
      <c r="A192" s="359"/>
      <c r="B192" s="361"/>
      <c r="C192" s="320"/>
      <c r="D192" s="320"/>
      <c r="E192" s="321"/>
      <c r="F192" s="322"/>
      <c r="G192" s="323"/>
    </row>
    <row r="193" spans="1:7" s="57" customFormat="1" ht="30" customHeight="1" hidden="1">
      <c r="A193" s="359"/>
      <c r="B193" s="361"/>
      <c r="C193" s="320"/>
      <c r="D193" s="320"/>
      <c r="E193" s="321"/>
      <c r="F193" s="322"/>
      <c r="G193" s="323"/>
    </row>
    <row r="194" spans="1:7" ht="19.5" customHeight="1">
      <c r="A194" s="310"/>
      <c r="B194" s="311" t="s">
        <v>332</v>
      </c>
      <c r="C194" s="311"/>
      <c r="D194" s="311"/>
      <c r="E194" s="384" t="s">
        <v>333</v>
      </c>
      <c r="F194" s="342">
        <f>F195+F202</f>
        <v>320</v>
      </c>
      <c r="G194" s="343">
        <f>G195+G202</f>
        <v>300</v>
      </c>
    </row>
    <row r="195" spans="1:7" ht="12.75">
      <c r="A195" s="324"/>
      <c r="B195" s="325" t="s">
        <v>334</v>
      </c>
      <c r="C195" s="325"/>
      <c r="D195" s="325"/>
      <c r="E195" s="392" t="s">
        <v>335</v>
      </c>
      <c r="F195" s="327">
        <f aca="true" t="shared" si="4" ref="F195:G200">F196</f>
        <v>50</v>
      </c>
      <c r="G195" s="328">
        <f t="shared" si="4"/>
        <v>60</v>
      </c>
    </row>
    <row r="196" spans="1:7" ht="48" customHeight="1">
      <c r="A196" s="329"/>
      <c r="B196" s="330"/>
      <c r="C196" s="330" t="s">
        <v>554</v>
      </c>
      <c r="D196" s="330"/>
      <c r="E196" s="386" t="s">
        <v>184</v>
      </c>
      <c r="F196" s="333">
        <f t="shared" si="4"/>
        <v>50</v>
      </c>
      <c r="G196" s="334">
        <f t="shared" si="4"/>
        <v>60</v>
      </c>
    </row>
    <row r="197" spans="1:7" ht="30" customHeight="1">
      <c r="A197" s="366"/>
      <c r="B197" s="316"/>
      <c r="C197" s="316" t="s">
        <v>561</v>
      </c>
      <c r="D197" s="316"/>
      <c r="E197" s="388" t="s">
        <v>562</v>
      </c>
      <c r="F197" s="318">
        <f t="shared" si="4"/>
        <v>50</v>
      </c>
      <c r="G197" s="319">
        <f t="shared" si="4"/>
        <v>60</v>
      </c>
    </row>
    <row r="198" spans="1:7" ht="25.5">
      <c r="A198" s="368"/>
      <c r="B198" s="335"/>
      <c r="C198" s="335" t="s">
        <v>563</v>
      </c>
      <c r="D198" s="335"/>
      <c r="E198" s="391" t="s">
        <v>618</v>
      </c>
      <c r="F198" s="369">
        <f t="shared" si="4"/>
        <v>50</v>
      </c>
      <c r="G198" s="370">
        <f t="shared" si="4"/>
        <v>60</v>
      </c>
    </row>
    <row r="199" spans="1:7" ht="41.25" customHeight="1">
      <c r="A199" s="315"/>
      <c r="B199" s="320"/>
      <c r="C199" s="320" t="s">
        <v>638</v>
      </c>
      <c r="D199" s="320"/>
      <c r="E199" s="374" t="s">
        <v>619</v>
      </c>
      <c r="F199" s="322">
        <f t="shared" si="4"/>
        <v>50</v>
      </c>
      <c r="G199" s="323">
        <f t="shared" si="4"/>
        <v>60</v>
      </c>
    </row>
    <row r="200" spans="1:7" ht="35.25" customHeight="1">
      <c r="A200" s="315"/>
      <c r="B200" s="320"/>
      <c r="C200" s="320"/>
      <c r="D200" s="320" t="s">
        <v>187</v>
      </c>
      <c r="E200" s="374" t="s">
        <v>188</v>
      </c>
      <c r="F200" s="322">
        <f t="shared" si="4"/>
        <v>50</v>
      </c>
      <c r="G200" s="323">
        <f t="shared" si="4"/>
        <v>60</v>
      </c>
    </row>
    <row r="201" spans="1:7" ht="33" customHeight="1">
      <c r="A201" s="315"/>
      <c r="B201" s="320"/>
      <c r="C201" s="320"/>
      <c r="D201" s="320" t="s">
        <v>306</v>
      </c>
      <c r="E201" s="321" t="s">
        <v>307</v>
      </c>
      <c r="F201" s="322">
        <v>50</v>
      </c>
      <c r="G201" s="323">
        <v>60</v>
      </c>
    </row>
    <row r="202" spans="1:7" ht="12.75">
      <c r="A202" s="324"/>
      <c r="B202" s="325" t="s">
        <v>336</v>
      </c>
      <c r="C202" s="325"/>
      <c r="D202" s="325"/>
      <c r="E202" s="326" t="s">
        <v>337</v>
      </c>
      <c r="F202" s="327">
        <f>F203</f>
        <v>270</v>
      </c>
      <c r="G202" s="328">
        <f>G203</f>
        <v>240</v>
      </c>
    </row>
    <row r="203" spans="1:7" ht="40.5">
      <c r="A203" s="329"/>
      <c r="B203" s="330"/>
      <c r="C203" s="330" t="s">
        <v>554</v>
      </c>
      <c r="D203" s="330"/>
      <c r="E203" s="386" t="s">
        <v>184</v>
      </c>
      <c r="F203" s="352">
        <f>F204</f>
        <v>270</v>
      </c>
      <c r="G203" s="353">
        <f>G204</f>
        <v>240</v>
      </c>
    </row>
    <row r="204" spans="1:7" ht="25.5">
      <c r="A204" s="366"/>
      <c r="B204" s="316"/>
      <c r="C204" s="316" t="s">
        <v>566</v>
      </c>
      <c r="D204" s="316"/>
      <c r="E204" s="388" t="s">
        <v>620</v>
      </c>
      <c r="F204" s="389">
        <f>F205+F218</f>
        <v>270</v>
      </c>
      <c r="G204" s="390">
        <f>G205+G218</f>
        <v>240</v>
      </c>
    </row>
    <row r="205" spans="1:7" ht="25.5">
      <c r="A205" s="368"/>
      <c r="B205" s="335"/>
      <c r="C205" s="335" t="s">
        <v>567</v>
      </c>
      <c r="D205" s="335"/>
      <c r="E205" s="391" t="s">
        <v>569</v>
      </c>
      <c r="F205" s="357">
        <f>F206+F209</f>
        <v>170</v>
      </c>
      <c r="G205" s="358">
        <f>G206+G209</f>
        <v>170</v>
      </c>
    </row>
    <row r="206" spans="1:7" ht="26.25" customHeight="1">
      <c r="A206" s="315"/>
      <c r="B206" s="320"/>
      <c r="C206" s="320" t="s">
        <v>639</v>
      </c>
      <c r="D206" s="320"/>
      <c r="E206" s="321" t="s">
        <v>196</v>
      </c>
      <c r="F206" s="322">
        <f>F207</f>
        <v>150</v>
      </c>
      <c r="G206" s="323">
        <f>G207</f>
        <v>150</v>
      </c>
    </row>
    <row r="207" spans="1:7" ht="30" customHeight="1">
      <c r="A207" s="315"/>
      <c r="B207" s="320"/>
      <c r="C207" s="320"/>
      <c r="D207" s="320" t="s">
        <v>187</v>
      </c>
      <c r="E207" s="374" t="s">
        <v>188</v>
      </c>
      <c r="F207" s="322">
        <f>F208</f>
        <v>150</v>
      </c>
      <c r="G207" s="323">
        <f>G208</f>
        <v>150</v>
      </c>
    </row>
    <row r="208" spans="1:7" ht="33.75" customHeight="1">
      <c r="A208" s="315"/>
      <c r="B208" s="320"/>
      <c r="C208" s="320"/>
      <c r="D208" s="361">
        <v>240</v>
      </c>
      <c r="E208" s="321" t="s">
        <v>307</v>
      </c>
      <c r="F208" s="393">
        <v>150</v>
      </c>
      <c r="G208" s="394">
        <v>150</v>
      </c>
    </row>
    <row r="209" spans="1:7" ht="33" customHeight="1">
      <c r="A209" s="315"/>
      <c r="B209" s="320"/>
      <c r="C209" s="320" t="s">
        <v>570</v>
      </c>
      <c r="D209" s="320"/>
      <c r="E209" s="321" t="s">
        <v>198</v>
      </c>
      <c r="F209" s="322">
        <v>20</v>
      </c>
      <c r="G209" s="323">
        <v>20</v>
      </c>
    </row>
    <row r="210" spans="1:7" ht="28.5" customHeight="1">
      <c r="A210" s="359"/>
      <c r="B210" s="361"/>
      <c r="C210" s="320"/>
      <c r="D210" s="320" t="s">
        <v>187</v>
      </c>
      <c r="E210" s="374" t="s">
        <v>188</v>
      </c>
      <c r="F210" s="322">
        <f>F211</f>
        <v>20</v>
      </c>
      <c r="G210" s="323">
        <f>G211</f>
        <v>20</v>
      </c>
    </row>
    <row r="211" spans="1:7" ht="29.25" customHeight="1">
      <c r="A211" s="359"/>
      <c r="B211" s="361"/>
      <c r="C211" s="320"/>
      <c r="D211" s="361">
        <v>240</v>
      </c>
      <c r="E211" s="321" t="s">
        <v>307</v>
      </c>
      <c r="F211" s="322">
        <v>20</v>
      </c>
      <c r="G211" s="323">
        <v>20</v>
      </c>
    </row>
    <row r="212" spans="1:7" ht="0.75" customHeight="1" hidden="1">
      <c r="A212" s="359"/>
      <c r="B212" s="361"/>
      <c r="C212" s="320"/>
      <c r="D212" s="320"/>
      <c r="E212" s="321"/>
      <c r="F212" s="322"/>
      <c r="G212" s="323"/>
    </row>
    <row r="213" spans="1:7" ht="30" customHeight="1" hidden="1">
      <c r="A213" s="359"/>
      <c r="B213" s="361"/>
      <c r="C213" s="320"/>
      <c r="D213" s="320"/>
      <c r="E213" s="374"/>
      <c r="F213" s="322"/>
      <c r="G213" s="323"/>
    </row>
    <row r="214" spans="1:7" ht="30" customHeight="1" hidden="1">
      <c r="A214" s="359"/>
      <c r="B214" s="361"/>
      <c r="C214" s="320"/>
      <c r="D214" s="361"/>
      <c r="E214" s="321"/>
      <c r="F214" s="322"/>
      <c r="G214" s="323"/>
    </row>
    <row r="215" spans="1:7" ht="21" customHeight="1" hidden="1">
      <c r="A215" s="359"/>
      <c r="B215" s="361"/>
      <c r="C215" s="320"/>
      <c r="D215" s="320"/>
      <c r="E215" s="321"/>
      <c r="F215" s="322"/>
      <c r="G215" s="323"/>
    </row>
    <row r="216" spans="1:7" ht="39.75" customHeight="1" hidden="1">
      <c r="A216" s="359"/>
      <c r="B216" s="361"/>
      <c r="C216" s="320"/>
      <c r="D216" s="320"/>
      <c r="E216" s="374"/>
      <c r="F216" s="322"/>
      <c r="G216" s="323"/>
    </row>
    <row r="217" spans="1:7" ht="34.5" customHeight="1" hidden="1">
      <c r="A217" s="359"/>
      <c r="B217" s="361"/>
      <c r="C217" s="320"/>
      <c r="D217" s="361"/>
      <c r="E217" s="321"/>
      <c r="F217" s="322"/>
      <c r="G217" s="323"/>
    </row>
    <row r="218" spans="1:7" ht="34.5" customHeight="1">
      <c r="A218" s="354"/>
      <c r="B218" s="355"/>
      <c r="C218" s="335" t="s">
        <v>568</v>
      </c>
      <c r="D218" s="355"/>
      <c r="E218" s="356" t="s">
        <v>604</v>
      </c>
      <c r="F218" s="369">
        <f>F219+F222</f>
        <v>100</v>
      </c>
      <c r="G218" s="370">
        <f>G219+G222</f>
        <v>70</v>
      </c>
    </row>
    <row r="219" spans="1:7" ht="12.75">
      <c r="A219" s="359"/>
      <c r="B219" s="361"/>
      <c r="C219" s="320" t="s">
        <v>640</v>
      </c>
      <c r="D219" s="320"/>
      <c r="E219" s="321" t="s">
        <v>204</v>
      </c>
      <c r="F219" s="322">
        <f>F220</f>
        <v>50</v>
      </c>
      <c r="G219" s="323">
        <f>G220</f>
        <v>20</v>
      </c>
    </row>
    <row r="220" spans="1:7" ht="25.5">
      <c r="A220" s="359"/>
      <c r="B220" s="361"/>
      <c r="C220" s="320"/>
      <c r="D220" s="320" t="s">
        <v>187</v>
      </c>
      <c r="E220" s="374" t="s">
        <v>188</v>
      </c>
      <c r="F220" s="322">
        <f>F221</f>
        <v>50</v>
      </c>
      <c r="G220" s="323">
        <f>G221</f>
        <v>20</v>
      </c>
    </row>
    <row r="221" spans="1:7" ht="30" customHeight="1">
      <c r="A221" s="359"/>
      <c r="B221" s="361"/>
      <c r="C221" s="320"/>
      <c r="D221" s="361">
        <v>240</v>
      </c>
      <c r="E221" s="321" t="s">
        <v>307</v>
      </c>
      <c r="F221" s="322">
        <v>50</v>
      </c>
      <c r="G221" s="323">
        <v>20</v>
      </c>
    </row>
    <row r="222" spans="1:7" ht="30" customHeight="1">
      <c r="A222" s="359"/>
      <c r="B222" s="361"/>
      <c r="C222" s="320" t="s">
        <v>571</v>
      </c>
      <c r="D222" s="320"/>
      <c r="E222" s="321" t="s">
        <v>206</v>
      </c>
      <c r="F222" s="322">
        <f>F223</f>
        <v>50</v>
      </c>
      <c r="G222" s="323">
        <f>G223</f>
        <v>50</v>
      </c>
    </row>
    <row r="223" spans="1:7" ht="30" customHeight="1">
      <c r="A223" s="359"/>
      <c r="B223" s="361"/>
      <c r="C223" s="320"/>
      <c r="D223" s="320" t="s">
        <v>187</v>
      </c>
      <c r="E223" s="374" t="s">
        <v>188</v>
      </c>
      <c r="F223" s="322">
        <f>F224</f>
        <v>50</v>
      </c>
      <c r="G223" s="323">
        <f>G224</f>
        <v>50</v>
      </c>
    </row>
    <row r="224" spans="1:7" ht="30" customHeight="1">
      <c r="A224" s="359"/>
      <c r="B224" s="361"/>
      <c r="C224" s="320"/>
      <c r="D224" s="361">
        <v>240</v>
      </c>
      <c r="E224" s="321" t="s">
        <v>307</v>
      </c>
      <c r="F224" s="322">
        <v>50</v>
      </c>
      <c r="G224" s="323">
        <v>50</v>
      </c>
    </row>
    <row r="225" spans="1:7" ht="12.75">
      <c r="A225" s="310"/>
      <c r="B225" s="311" t="s">
        <v>338</v>
      </c>
      <c r="C225" s="311"/>
      <c r="D225" s="311"/>
      <c r="E225" s="384" t="s">
        <v>339</v>
      </c>
      <c r="F225" s="342">
        <f aca="true" t="shared" si="5" ref="F225:G227">F226</f>
        <v>810</v>
      </c>
      <c r="G225" s="343">
        <f t="shared" si="5"/>
        <v>810</v>
      </c>
    </row>
    <row r="226" spans="1:7" s="45" customFormat="1" ht="12.75">
      <c r="A226" s="395"/>
      <c r="B226" s="345" t="s">
        <v>340</v>
      </c>
      <c r="C226" s="345"/>
      <c r="D226" s="345"/>
      <c r="E226" s="392" t="s">
        <v>341</v>
      </c>
      <c r="F226" s="347">
        <f t="shared" si="5"/>
        <v>810</v>
      </c>
      <c r="G226" s="348">
        <f t="shared" si="5"/>
        <v>810</v>
      </c>
    </row>
    <row r="227" spans="1:7" s="45" customFormat="1" ht="42" customHeight="1">
      <c r="A227" s="349"/>
      <c r="B227" s="350"/>
      <c r="C227" s="350" t="s">
        <v>535</v>
      </c>
      <c r="D227" s="350"/>
      <c r="E227" s="396" t="s">
        <v>158</v>
      </c>
      <c r="F227" s="352">
        <f t="shared" si="5"/>
        <v>810</v>
      </c>
      <c r="G227" s="353">
        <f t="shared" si="5"/>
        <v>810</v>
      </c>
    </row>
    <row r="228" spans="1:7" s="45" customFormat="1" ht="25.5">
      <c r="A228" s="387"/>
      <c r="B228" s="360"/>
      <c r="C228" s="361" t="s">
        <v>536</v>
      </c>
      <c r="D228" s="361"/>
      <c r="E228" s="397" t="s">
        <v>537</v>
      </c>
      <c r="F228" s="362">
        <f>F229+F232+F235+F241+F238</f>
        <v>810</v>
      </c>
      <c r="G228" s="363">
        <f>G229+G232+G235+G241+G238</f>
        <v>810</v>
      </c>
    </row>
    <row r="229" spans="1:7" s="45" customFormat="1" ht="21.75" customHeight="1">
      <c r="A229" s="387"/>
      <c r="B229" s="360"/>
      <c r="C229" s="320" t="s">
        <v>538</v>
      </c>
      <c r="D229" s="320"/>
      <c r="E229" s="321" t="s">
        <v>634</v>
      </c>
      <c r="F229" s="322">
        <f>F230</f>
        <v>410</v>
      </c>
      <c r="G229" s="323">
        <f>G230</f>
        <v>410</v>
      </c>
    </row>
    <row r="230" spans="1:7" s="45" customFormat="1" ht="37.5" customHeight="1">
      <c r="A230" s="387"/>
      <c r="B230" s="360"/>
      <c r="C230" s="320"/>
      <c r="D230" s="320" t="s">
        <v>161</v>
      </c>
      <c r="E230" s="321" t="s">
        <v>162</v>
      </c>
      <c r="F230" s="322">
        <f>F231</f>
        <v>410</v>
      </c>
      <c r="G230" s="323">
        <f>G231</f>
        <v>410</v>
      </c>
    </row>
    <row r="231" spans="1:7" s="45" customFormat="1" ht="12.75">
      <c r="A231" s="387"/>
      <c r="B231" s="360"/>
      <c r="C231" s="320"/>
      <c r="D231" s="361">
        <v>610</v>
      </c>
      <c r="E231" s="321" t="s">
        <v>342</v>
      </c>
      <c r="F231" s="322">
        <v>410</v>
      </c>
      <c r="G231" s="323">
        <v>410</v>
      </c>
    </row>
    <row r="232" spans="1:7" s="45" customFormat="1" ht="25.5">
      <c r="A232" s="387"/>
      <c r="B232" s="360"/>
      <c r="C232" s="320" t="s">
        <v>540</v>
      </c>
      <c r="D232" s="361"/>
      <c r="E232" s="321" t="s">
        <v>166</v>
      </c>
      <c r="F232" s="322">
        <f>F233</f>
        <v>100</v>
      </c>
      <c r="G232" s="323">
        <f>G233</f>
        <v>100</v>
      </c>
    </row>
    <row r="233" spans="1:7" s="45" customFormat="1" ht="25.5">
      <c r="A233" s="387"/>
      <c r="B233" s="360"/>
      <c r="C233" s="320"/>
      <c r="D233" s="361" t="s">
        <v>161</v>
      </c>
      <c r="E233" s="321" t="s">
        <v>162</v>
      </c>
      <c r="F233" s="322">
        <f>F234</f>
        <v>100</v>
      </c>
      <c r="G233" s="323">
        <f>G234</f>
        <v>100</v>
      </c>
    </row>
    <row r="234" spans="1:7" s="45" customFormat="1" ht="12.75">
      <c r="A234" s="387"/>
      <c r="B234" s="360"/>
      <c r="C234" s="320"/>
      <c r="D234" s="361" t="s">
        <v>539</v>
      </c>
      <c r="E234" s="321" t="s">
        <v>342</v>
      </c>
      <c r="F234" s="322">
        <v>100</v>
      </c>
      <c r="G234" s="323">
        <v>100</v>
      </c>
    </row>
    <row r="235" spans="1:7" s="45" customFormat="1" ht="29.25" customHeight="1">
      <c r="A235" s="387"/>
      <c r="B235" s="360"/>
      <c r="C235" s="320" t="s">
        <v>541</v>
      </c>
      <c r="D235" s="361"/>
      <c r="E235" s="321" t="s">
        <v>170</v>
      </c>
      <c r="F235" s="322">
        <f>F236</f>
        <v>100</v>
      </c>
      <c r="G235" s="323">
        <f>G236</f>
        <v>100</v>
      </c>
    </row>
    <row r="236" spans="1:7" s="45" customFormat="1" ht="33" customHeight="1">
      <c r="A236" s="387"/>
      <c r="B236" s="360"/>
      <c r="C236" s="320"/>
      <c r="D236" s="361" t="s">
        <v>161</v>
      </c>
      <c r="E236" s="321" t="s">
        <v>162</v>
      </c>
      <c r="F236" s="322">
        <f>F237</f>
        <v>100</v>
      </c>
      <c r="G236" s="323">
        <f>G237</f>
        <v>100</v>
      </c>
    </row>
    <row r="237" spans="1:7" s="45" customFormat="1" ht="24.75" customHeight="1">
      <c r="A237" s="387"/>
      <c r="B237" s="360"/>
      <c r="C237" s="320"/>
      <c r="D237" s="361" t="s">
        <v>539</v>
      </c>
      <c r="E237" s="321" t="s">
        <v>342</v>
      </c>
      <c r="F237" s="322">
        <v>100</v>
      </c>
      <c r="G237" s="323">
        <v>100</v>
      </c>
    </row>
    <row r="238" spans="1:7" s="45" customFormat="1" ht="32.25" customHeight="1">
      <c r="A238" s="387"/>
      <c r="B238" s="360"/>
      <c r="C238" s="320" t="s">
        <v>546</v>
      </c>
      <c r="D238" s="361"/>
      <c r="E238" s="321" t="s">
        <v>172</v>
      </c>
      <c r="F238" s="322">
        <f>F239</f>
        <v>100</v>
      </c>
      <c r="G238" s="323">
        <f>G239</f>
        <v>100</v>
      </c>
    </row>
    <row r="239" spans="1:7" s="45" customFormat="1" ht="31.5" customHeight="1">
      <c r="A239" s="387"/>
      <c r="B239" s="360"/>
      <c r="C239" s="320"/>
      <c r="D239" s="361" t="s">
        <v>547</v>
      </c>
      <c r="E239" s="321" t="s">
        <v>162</v>
      </c>
      <c r="F239" s="322">
        <f>F240</f>
        <v>100</v>
      </c>
      <c r="G239" s="323">
        <f>G240</f>
        <v>100</v>
      </c>
    </row>
    <row r="240" spans="1:7" s="45" customFormat="1" ht="24.75" customHeight="1">
      <c r="A240" s="387"/>
      <c r="B240" s="360"/>
      <c r="C240" s="320"/>
      <c r="D240" s="361" t="s">
        <v>539</v>
      </c>
      <c r="E240" s="321" t="s">
        <v>342</v>
      </c>
      <c r="F240" s="322">
        <v>100</v>
      </c>
      <c r="G240" s="323">
        <v>100</v>
      </c>
    </row>
    <row r="241" spans="1:7" s="45" customFormat="1" ht="24.75" customHeight="1">
      <c r="A241" s="387"/>
      <c r="B241" s="360"/>
      <c r="C241" s="320" t="s">
        <v>548</v>
      </c>
      <c r="D241" s="361"/>
      <c r="E241" s="321" t="s">
        <v>174</v>
      </c>
      <c r="F241" s="322">
        <f>F242</f>
        <v>100</v>
      </c>
      <c r="G241" s="323">
        <f>G242</f>
        <v>100</v>
      </c>
    </row>
    <row r="242" spans="1:7" s="45" customFormat="1" ht="33" customHeight="1">
      <c r="A242" s="387"/>
      <c r="B242" s="360"/>
      <c r="C242" s="320"/>
      <c r="D242" s="361" t="s">
        <v>161</v>
      </c>
      <c r="E242" s="321" t="s">
        <v>162</v>
      </c>
      <c r="F242" s="322">
        <f>F243</f>
        <v>100</v>
      </c>
      <c r="G242" s="323">
        <f>G243</f>
        <v>100</v>
      </c>
    </row>
    <row r="243" spans="1:7" s="45" customFormat="1" ht="24.75" customHeight="1">
      <c r="A243" s="387"/>
      <c r="B243" s="360"/>
      <c r="C243" s="320"/>
      <c r="D243" s="361" t="s">
        <v>539</v>
      </c>
      <c r="E243" s="321" t="s">
        <v>342</v>
      </c>
      <c r="F243" s="322">
        <v>100</v>
      </c>
      <c r="G243" s="323">
        <v>100</v>
      </c>
    </row>
    <row r="244" spans="1:7" s="45" customFormat="1" ht="24.75" customHeight="1">
      <c r="A244" s="398"/>
      <c r="B244" s="311">
        <v>1000</v>
      </c>
      <c r="C244" s="311"/>
      <c r="D244" s="311"/>
      <c r="E244" s="384" t="s">
        <v>343</v>
      </c>
      <c r="F244" s="342">
        <f>F245+F251</f>
        <v>291.7046</v>
      </c>
      <c r="G244" s="343">
        <f>G245+G251</f>
        <v>291.7046</v>
      </c>
    </row>
    <row r="245" spans="1:7" s="45" customFormat="1" ht="24.75" customHeight="1">
      <c r="A245" s="395"/>
      <c r="B245" s="345">
        <v>1001</v>
      </c>
      <c r="C245" s="345"/>
      <c r="D245" s="345"/>
      <c r="E245" s="326" t="s">
        <v>344</v>
      </c>
      <c r="F245" s="347">
        <f aca="true" t="shared" si="6" ref="F245:G249">F246</f>
        <v>78.9046</v>
      </c>
      <c r="G245" s="348">
        <f t="shared" si="6"/>
        <v>78.9046</v>
      </c>
    </row>
    <row r="246" spans="1:7" ht="52.5" customHeight="1">
      <c r="A246" s="349"/>
      <c r="B246" s="350"/>
      <c r="C246" s="350" t="s">
        <v>583</v>
      </c>
      <c r="D246" s="350"/>
      <c r="E246" s="351" t="s">
        <v>237</v>
      </c>
      <c r="F246" s="352">
        <f t="shared" si="6"/>
        <v>78.9046</v>
      </c>
      <c r="G246" s="353">
        <f t="shared" si="6"/>
        <v>78.9046</v>
      </c>
    </row>
    <row r="247" spans="1:7" ht="45.75" customHeight="1">
      <c r="A247" s="354"/>
      <c r="B247" s="355"/>
      <c r="C247" s="355" t="s">
        <v>622</v>
      </c>
      <c r="D247" s="355"/>
      <c r="E247" s="356" t="s">
        <v>621</v>
      </c>
      <c r="F247" s="357">
        <f t="shared" si="6"/>
        <v>78.9046</v>
      </c>
      <c r="G247" s="358">
        <f t="shared" si="6"/>
        <v>78.9046</v>
      </c>
    </row>
    <row r="248" spans="1:7" ht="35.25" customHeight="1">
      <c r="A248" s="359"/>
      <c r="B248" s="361"/>
      <c r="C248" s="361" t="s">
        <v>671</v>
      </c>
      <c r="D248" s="361"/>
      <c r="E248" s="321" t="s">
        <v>250</v>
      </c>
      <c r="F248" s="362">
        <f t="shared" si="6"/>
        <v>78.9046</v>
      </c>
      <c r="G248" s="363">
        <f t="shared" si="6"/>
        <v>78.9046</v>
      </c>
    </row>
    <row r="249" spans="1:7" ht="24.75" customHeight="1">
      <c r="A249" s="359"/>
      <c r="B249" s="361"/>
      <c r="C249" s="361"/>
      <c r="D249" s="320" t="s">
        <v>251</v>
      </c>
      <c r="E249" s="321" t="s">
        <v>345</v>
      </c>
      <c r="F249" s="362">
        <f t="shared" si="6"/>
        <v>78.9046</v>
      </c>
      <c r="G249" s="363">
        <f t="shared" si="6"/>
        <v>78.9046</v>
      </c>
    </row>
    <row r="250" spans="1:7" ht="24.75" customHeight="1">
      <c r="A250" s="315"/>
      <c r="B250" s="320"/>
      <c r="C250" s="320"/>
      <c r="D250" s="320" t="s">
        <v>508</v>
      </c>
      <c r="E250" s="321" t="s">
        <v>516</v>
      </c>
      <c r="F250" s="362">
        <v>78.9046</v>
      </c>
      <c r="G250" s="363">
        <v>78.9046</v>
      </c>
    </row>
    <row r="251" spans="1:7" s="45" customFormat="1" ht="24.75" customHeight="1">
      <c r="A251" s="399"/>
      <c r="B251" s="325">
        <v>1003</v>
      </c>
      <c r="C251" s="325"/>
      <c r="D251" s="325"/>
      <c r="E251" s="326" t="s">
        <v>345</v>
      </c>
      <c r="F251" s="327">
        <f>F252+F261</f>
        <v>212.8</v>
      </c>
      <c r="G251" s="328">
        <f>G252+G261</f>
        <v>212.8</v>
      </c>
    </row>
    <row r="252" spans="1:7" s="57" customFormat="1" ht="36" customHeight="1">
      <c r="A252" s="329"/>
      <c r="B252" s="330"/>
      <c r="C252" s="330" t="s">
        <v>535</v>
      </c>
      <c r="D252" s="330"/>
      <c r="E252" s="396" t="s">
        <v>158</v>
      </c>
      <c r="F252" s="333">
        <f aca="true" t="shared" si="7" ref="F252:G255">F253</f>
        <v>12.8</v>
      </c>
      <c r="G252" s="334">
        <f t="shared" si="7"/>
        <v>12.8</v>
      </c>
    </row>
    <row r="253" spans="1:7" s="57" customFormat="1" ht="71.25" customHeight="1">
      <c r="A253" s="315"/>
      <c r="B253" s="320"/>
      <c r="C253" s="335" t="s">
        <v>542</v>
      </c>
      <c r="D253" s="335"/>
      <c r="E253" s="397" t="s">
        <v>543</v>
      </c>
      <c r="F253" s="322">
        <f t="shared" si="7"/>
        <v>12.8</v>
      </c>
      <c r="G253" s="323">
        <f t="shared" si="7"/>
        <v>12.8</v>
      </c>
    </row>
    <row r="254" spans="1:7" s="57" customFormat="1" ht="79.5" customHeight="1">
      <c r="A254" s="315"/>
      <c r="B254" s="320"/>
      <c r="C254" s="320" t="s">
        <v>544</v>
      </c>
      <c r="D254" s="320"/>
      <c r="E254" s="321" t="s">
        <v>545</v>
      </c>
      <c r="F254" s="322">
        <f t="shared" si="7"/>
        <v>12.8</v>
      </c>
      <c r="G254" s="323">
        <f t="shared" si="7"/>
        <v>12.8</v>
      </c>
    </row>
    <row r="255" spans="1:7" s="57" customFormat="1" ht="36" customHeight="1">
      <c r="A255" s="315"/>
      <c r="B255" s="320"/>
      <c r="C255" s="320"/>
      <c r="D255" s="320" t="s">
        <v>161</v>
      </c>
      <c r="E255" s="321" t="s">
        <v>162</v>
      </c>
      <c r="F255" s="322">
        <f t="shared" si="7"/>
        <v>12.8</v>
      </c>
      <c r="G255" s="323">
        <f t="shared" si="7"/>
        <v>12.8</v>
      </c>
    </row>
    <row r="256" spans="1:7" s="57" customFormat="1" ht="17.25" customHeight="1">
      <c r="A256" s="315"/>
      <c r="B256" s="320"/>
      <c r="C256" s="320"/>
      <c r="D256" s="361">
        <v>610</v>
      </c>
      <c r="E256" s="321" t="s">
        <v>342</v>
      </c>
      <c r="F256" s="322">
        <v>12.8</v>
      </c>
      <c r="G256" s="323">
        <v>12.8</v>
      </c>
    </row>
    <row r="257" spans="1:7" s="57" customFormat="1" ht="18" customHeight="1">
      <c r="A257" s="329"/>
      <c r="B257" s="330"/>
      <c r="C257" s="330" t="s">
        <v>596</v>
      </c>
      <c r="D257" s="350"/>
      <c r="E257" s="351" t="s">
        <v>262</v>
      </c>
      <c r="F257" s="333">
        <f aca="true" t="shared" si="8" ref="F257:G260">F258</f>
        <v>200</v>
      </c>
      <c r="G257" s="334">
        <f t="shared" si="8"/>
        <v>200</v>
      </c>
    </row>
    <row r="258" spans="1:7" s="57" customFormat="1" ht="45" customHeight="1">
      <c r="A258" s="368"/>
      <c r="B258" s="335"/>
      <c r="C258" s="335" t="s">
        <v>602</v>
      </c>
      <c r="D258" s="355"/>
      <c r="E258" s="356" t="s">
        <v>280</v>
      </c>
      <c r="F258" s="369">
        <f t="shared" si="8"/>
        <v>200</v>
      </c>
      <c r="G258" s="370">
        <f t="shared" si="8"/>
        <v>200</v>
      </c>
    </row>
    <row r="259" spans="1:7" s="57" customFormat="1" ht="67.5" customHeight="1">
      <c r="A259" s="315"/>
      <c r="B259" s="320"/>
      <c r="C259" s="320" t="s">
        <v>603</v>
      </c>
      <c r="D259" s="361"/>
      <c r="E259" s="321" t="s">
        <v>670</v>
      </c>
      <c r="F259" s="322">
        <f t="shared" si="8"/>
        <v>200</v>
      </c>
      <c r="G259" s="323">
        <f t="shared" si="8"/>
        <v>200</v>
      </c>
    </row>
    <row r="260" spans="1:7" s="57" customFormat="1" ht="24.75" customHeight="1">
      <c r="A260" s="315"/>
      <c r="B260" s="320"/>
      <c r="C260" s="320"/>
      <c r="D260" s="361" t="s">
        <v>234</v>
      </c>
      <c r="E260" s="321" t="s">
        <v>235</v>
      </c>
      <c r="F260" s="322">
        <f t="shared" si="8"/>
        <v>200</v>
      </c>
      <c r="G260" s="323">
        <f t="shared" si="8"/>
        <v>200</v>
      </c>
    </row>
    <row r="261" spans="1:7" s="57" customFormat="1" ht="24.75" customHeight="1">
      <c r="A261" s="315"/>
      <c r="B261" s="320"/>
      <c r="C261" s="320"/>
      <c r="D261" s="361" t="s">
        <v>517</v>
      </c>
      <c r="E261" s="321" t="s">
        <v>149</v>
      </c>
      <c r="F261" s="322">
        <v>200</v>
      </c>
      <c r="G261" s="323">
        <v>200</v>
      </c>
    </row>
    <row r="262" spans="1:7" s="45" customFormat="1" ht="24.75" customHeight="1">
      <c r="A262" s="400"/>
      <c r="B262" s="311" t="s">
        <v>346</v>
      </c>
      <c r="C262" s="311"/>
      <c r="D262" s="311"/>
      <c r="E262" s="401" t="s">
        <v>347</v>
      </c>
      <c r="F262" s="402">
        <f aca="true" t="shared" si="9" ref="F262:G264">F263</f>
        <v>10</v>
      </c>
      <c r="G262" s="403">
        <f t="shared" si="9"/>
        <v>10</v>
      </c>
    </row>
    <row r="263" spans="1:7" s="45" customFormat="1" ht="12.75">
      <c r="A263" s="399"/>
      <c r="B263" s="325" t="s">
        <v>348</v>
      </c>
      <c r="C263" s="325"/>
      <c r="D263" s="325"/>
      <c r="E263" s="404" t="s">
        <v>349</v>
      </c>
      <c r="F263" s="327">
        <f t="shared" si="9"/>
        <v>10</v>
      </c>
      <c r="G263" s="328">
        <f t="shared" si="9"/>
        <v>10</v>
      </c>
    </row>
    <row r="264" spans="1:7" ht="53.25" customHeight="1">
      <c r="A264" s="329"/>
      <c r="B264" s="330"/>
      <c r="C264" s="330" t="s">
        <v>550</v>
      </c>
      <c r="D264" s="330"/>
      <c r="E264" s="351" t="s">
        <v>178</v>
      </c>
      <c r="F264" s="333">
        <f t="shared" si="9"/>
        <v>10</v>
      </c>
      <c r="G264" s="334">
        <f t="shared" si="9"/>
        <v>10</v>
      </c>
    </row>
    <row r="265" spans="1:7" ht="46.5" customHeight="1">
      <c r="A265" s="368"/>
      <c r="B265" s="335"/>
      <c r="C265" s="335" t="s">
        <v>551</v>
      </c>
      <c r="D265" s="335"/>
      <c r="E265" s="356" t="s">
        <v>624</v>
      </c>
      <c r="F265" s="369">
        <f>F266+F269</f>
        <v>10</v>
      </c>
      <c r="G265" s="370">
        <f>G266+G269</f>
        <v>10</v>
      </c>
    </row>
    <row r="266" spans="1:7" ht="48" customHeight="1">
      <c r="A266" s="315"/>
      <c r="B266" s="320"/>
      <c r="C266" s="320" t="s">
        <v>552</v>
      </c>
      <c r="D266" s="320"/>
      <c r="E266" s="321" t="s">
        <v>180</v>
      </c>
      <c r="F266" s="322">
        <f>F267</f>
        <v>5</v>
      </c>
      <c r="G266" s="323">
        <f>G267</f>
        <v>5</v>
      </c>
    </row>
    <row r="267" spans="1:7" ht="30" customHeight="1">
      <c r="A267" s="315"/>
      <c r="B267" s="320"/>
      <c r="C267" s="320"/>
      <c r="D267" s="320" t="s">
        <v>161</v>
      </c>
      <c r="E267" s="321" t="s">
        <v>162</v>
      </c>
      <c r="F267" s="322">
        <f>F268</f>
        <v>5</v>
      </c>
      <c r="G267" s="323">
        <f>G268</f>
        <v>5</v>
      </c>
    </row>
    <row r="268" spans="1:7" ht="12.75">
      <c r="A268" s="315"/>
      <c r="B268" s="320"/>
      <c r="C268" s="320"/>
      <c r="D268" s="361">
        <v>610</v>
      </c>
      <c r="E268" s="321" t="s">
        <v>342</v>
      </c>
      <c r="F268" s="322">
        <v>5</v>
      </c>
      <c r="G268" s="323">
        <v>5</v>
      </c>
    </row>
    <row r="269" spans="1:7" ht="55.5" customHeight="1">
      <c r="A269" s="315"/>
      <c r="B269" s="320"/>
      <c r="C269" s="320" t="s">
        <v>553</v>
      </c>
      <c r="D269" s="320"/>
      <c r="E269" s="321" t="s">
        <v>182</v>
      </c>
      <c r="F269" s="322">
        <f>F270</f>
        <v>5</v>
      </c>
      <c r="G269" s="323">
        <f>G270</f>
        <v>5</v>
      </c>
    </row>
    <row r="270" spans="1:7" ht="43.5" customHeight="1">
      <c r="A270" s="315"/>
      <c r="B270" s="320"/>
      <c r="C270" s="320"/>
      <c r="D270" s="320" t="s">
        <v>161</v>
      </c>
      <c r="E270" s="321" t="s">
        <v>162</v>
      </c>
      <c r="F270" s="322">
        <f>F271</f>
        <v>5</v>
      </c>
      <c r="G270" s="323">
        <f>G271</f>
        <v>5</v>
      </c>
    </row>
    <row r="271" spans="1:7" ht="18" customHeight="1">
      <c r="A271" s="315"/>
      <c r="B271" s="320"/>
      <c r="C271" s="320"/>
      <c r="D271" s="361">
        <v>610</v>
      </c>
      <c r="E271" s="321" t="s">
        <v>342</v>
      </c>
      <c r="F271" s="322">
        <v>5</v>
      </c>
      <c r="G271" s="323">
        <v>5</v>
      </c>
    </row>
    <row r="272" spans="1:7" ht="2.25" customHeight="1" hidden="1">
      <c r="A272" s="315"/>
      <c r="B272" s="320"/>
      <c r="C272" s="320"/>
      <c r="D272" s="320"/>
      <c r="E272" s="321"/>
      <c r="F272" s="322"/>
      <c r="G272" s="323"/>
    </row>
    <row r="273" spans="1:9" ht="12.75">
      <c r="A273" s="315"/>
      <c r="B273" s="320"/>
      <c r="C273" s="320"/>
      <c r="D273" s="320"/>
      <c r="E273" s="317" t="s">
        <v>282</v>
      </c>
      <c r="F273" s="405">
        <f>F22+F52+F272</f>
        <v>5370.9747423</v>
      </c>
      <c r="G273" s="406">
        <f>G22+G52+G272</f>
        <v>5218.174742300001</v>
      </c>
      <c r="I273" s="64"/>
    </row>
    <row r="279" ht="15">
      <c r="F279" s="69"/>
    </row>
  </sheetData>
  <sheetProtection selectLockedCells="1" selectUnlockedCells="1"/>
  <mergeCells count="10">
    <mergeCell ref="G12:G17"/>
    <mergeCell ref="A7:F7"/>
    <mergeCell ref="A8:F8"/>
    <mergeCell ref="A9:F9"/>
    <mergeCell ref="A12:A21"/>
    <mergeCell ref="B12:B21"/>
    <mergeCell ref="C12:C21"/>
    <mergeCell ref="D12:D21"/>
    <mergeCell ref="E12:E21"/>
    <mergeCell ref="F12:F21"/>
  </mergeCells>
  <printOptions/>
  <pageMargins left="0.5902777777777778" right="0.39375" top="0.5902777777777778" bottom="0.5902777777777778" header="0.5118055555555555" footer="0.5118055555555555"/>
  <pageSetup fitToHeight="0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14"/>
  <sheetViews>
    <sheetView zoomScale="80" zoomScaleNormal="80" zoomScalePageLayoutView="0" workbookViewId="0" topLeftCell="A1">
      <selection activeCell="C1" sqref="C1:C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2" t="s">
        <v>438</v>
      </c>
    </row>
    <row r="2" ht="15">
      <c r="C2" s="2" t="s">
        <v>1</v>
      </c>
    </row>
    <row r="3" ht="15">
      <c r="C3" s="2" t="s">
        <v>2</v>
      </c>
    </row>
    <row r="4" ht="15">
      <c r="C4" s="2" t="s">
        <v>657</v>
      </c>
    </row>
    <row r="7" spans="1:3" ht="39.75" customHeight="1">
      <c r="A7" s="478" t="s">
        <v>643</v>
      </c>
      <c r="B7" s="478"/>
      <c r="C7" s="478"/>
    </row>
    <row r="9" spans="1:3" ht="37.5">
      <c r="A9" s="112" t="s">
        <v>4</v>
      </c>
      <c r="B9" s="113" t="s">
        <v>439</v>
      </c>
      <c r="C9" s="113" t="s">
        <v>440</v>
      </c>
    </row>
    <row r="10" spans="1:3" ht="37.5">
      <c r="A10" s="112" t="s">
        <v>8</v>
      </c>
      <c r="B10" s="114" t="s">
        <v>510</v>
      </c>
      <c r="C10" s="183">
        <f>C11+C12+C13+C14</f>
        <v>1021.8000000000001</v>
      </c>
    </row>
    <row r="11" spans="1:3" ht="97.5" customHeight="1">
      <c r="A11" s="115" t="s">
        <v>441</v>
      </c>
      <c r="B11" s="116" t="s">
        <v>442</v>
      </c>
      <c r="C11" s="184">
        <v>0</v>
      </c>
    </row>
    <row r="12" spans="1:3" ht="75" customHeight="1">
      <c r="A12" s="115" t="s">
        <v>443</v>
      </c>
      <c r="B12" s="117" t="s">
        <v>444</v>
      </c>
      <c r="C12" s="184">
        <v>0</v>
      </c>
    </row>
    <row r="13" spans="1:3" ht="79.5" customHeight="1">
      <c r="A13" s="115" t="s">
        <v>445</v>
      </c>
      <c r="B13" s="117" t="s">
        <v>446</v>
      </c>
      <c r="C13" s="184">
        <v>341.6</v>
      </c>
    </row>
    <row r="14" spans="1:3" ht="75">
      <c r="A14" s="115" t="s">
        <v>447</v>
      </c>
      <c r="B14" s="117" t="s">
        <v>448</v>
      </c>
      <c r="C14" s="184">
        <v>680.2</v>
      </c>
    </row>
  </sheetData>
  <sheetProtection selectLockedCells="1" selectUnlockedCells="1"/>
  <mergeCells count="1">
    <mergeCell ref="A7:C7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5"/>
  <sheetViews>
    <sheetView zoomScale="80" zoomScaleNormal="80" zoomScalePageLayoutView="0" workbookViewId="0" topLeftCell="A1">
      <selection activeCell="C1" sqref="C1:D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2"/>
      <c r="D1" s="2" t="s">
        <v>449</v>
      </c>
    </row>
    <row r="2" spans="3:4" ht="15">
      <c r="C2" s="2"/>
      <c r="D2" s="2" t="s">
        <v>1</v>
      </c>
    </row>
    <row r="3" spans="3:4" ht="15">
      <c r="C3" s="2"/>
      <c r="D3" s="2" t="s">
        <v>2</v>
      </c>
    </row>
    <row r="4" spans="3:4" ht="15">
      <c r="C4" s="2"/>
      <c r="D4" s="2" t="s">
        <v>657</v>
      </c>
    </row>
    <row r="7" spans="1:4" ht="33" customHeight="1">
      <c r="A7" s="478" t="s">
        <v>644</v>
      </c>
      <c r="B7" s="478"/>
      <c r="C7" s="478"/>
      <c r="D7" s="478"/>
    </row>
    <row r="9" spans="1:4" ht="37.5">
      <c r="A9" s="112" t="s">
        <v>4</v>
      </c>
      <c r="B9" s="113" t="s">
        <v>439</v>
      </c>
      <c r="C9" s="113" t="s">
        <v>440</v>
      </c>
      <c r="D9" s="113" t="s">
        <v>440</v>
      </c>
    </row>
    <row r="10" spans="1:4" ht="37.5">
      <c r="A10" s="112" t="s">
        <v>8</v>
      </c>
      <c r="B10" s="114" t="s">
        <v>510</v>
      </c>
      <c r="C10" s="183">
        <f>C11+C12+C13+C14</f>
        <v>847</v>
      </c>
      <c r="D10" s="183">
        <f>D11+D12+D13+D14</f>
        <v>708.9</v>
      </c>
    </row>
    <row r="11" spans="1:4" ht="93.75">
      <c r="A11" s="115" t="s">
        <v>441</v>
      </c>
      <c r="B11" s="116" t="s">
        <v>442</v>
      </c>
      <c r="C11" s="184">
        <v>0</v>
      </c>
      <c r="D11" s="184">
        <v>0</v>
      </c>
    </row>
    <row r="12" spans="1:4" ht="75">
      <c r="A12" s="115" t="s">
        <v>443</v>
      </c>
      <c r="B12" s="117" t="s">
        <v>444</v>
      </c>
      <c r="C12" s="184">
        <v>0</v>
      </c>
      <c r="D12" s="184">
        <v>0</v>
      </c>
    </row>
    <row r="13" spans="1:4" ht="75">
      <c r="A13" s="115" t="s">
        <v>445</v>
      </c>
      <c r="B13" s="117" t="s">
        <v>446</v>
      </c>
      <c r="C13" s="184">
        <v>372</v>
      </c>
      <c r="D13" s="184">
        <v>308.9</v>
      </c>
    </row>
    <row r="14" spans="1:4" ht="75">
      <c r="A14" s="115" t="s">
        <v>447</v>
      </c>
      <c r="B14" s="117" t="s">
        <v>448</v>
      </c>
      <c r="C14" s="183">
        <v>475</v>
      </c>
      <c r="D14" s="185">
        <v>400</v>
      </c>
    </row>
    <row r="15" spans="3:4" ht="15.75">
      <c r="C15" s="118"/>
      <c r="D15" s="119"/>
    </row>
  </sheetData>
  <sheetProtection selectLockedCells="1" selectUnlockedCells="1"/>
  <mergeCells count="1">
    <mergeCell ref="A7:D7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8.625" style="70" customWidth="1"/>
    <col min="2" max="2" width="52.75390625" style="70" customWidth="1"/>
    <col min="3" max="3" width="0" style="94" hidden="1" customWidth="1"/>
    <col min="4" max="4" width="27.625" style="94" customWidth="1"/>
  </cols>
  <sheetData>
    <row r="1" ht="15">
      <c r="D1" s="2" t="s">
        <v>434</v>
      </c>
    </row>
    <row r="2" ht="15">
      <c r="D2" s="2" t="s">
        <v>1</v>
      </c>
    </row>
    <row r="3" ht="15">
      <c r="D3" s="2" t="s">
        <v>2</v>
      </c>
    </row>
    <row r="4" ht="15">
      <c r="D4" s="2" t="s">
        <v>657</v>
      </c>
    </row>
    <row r="5" ht="15">
      <c r="D5" s="15"/>
    </row>
    <row r="7" spans="1:4" ht="15">
      <c r="A7" s="479"/>
      <c r="B7" s="479"/>
      <c r="C7" s="479"/>
      <c r="D7" s="479"/>
    </row>
    <row r="8" spans="1:4" ht="13.5" customHeight="1">
      <c r="A8" s="455" t="s">
        <v>645</v>
      </c>
      <c r="B8" s="455"/>
      <c r="C8" s="455"/>
      <c r="D8" s="455"/>
    </row>
    <row r="9" spans="1:4" ht="43.5" customHeight="1">
      <c r="A9" s="455"/>
      <c r="B9" s="455"/>
      <c r="C9" s="455"/>
      <c r="D9" s="455"/>
    </row>
    <row r="11" spans="1:4" ht="13.5" customHeight="1">
      <c r="A11" s="102" t="s">
        <v>4</v>
      </c>
      <c r="B11" s="102" t="s">
        <v>425</v>
      </c>
      <c r="C11" s="480" t="s">
        <v>435</v>
      </c>
      <c r="D11" s="480"/>
    </row>
    <row r="12" spans="1:4" ht="45">
      <c r="A12" s="19">
        <v>1</v>
      </c>
      <c r="B12" s="67" t="s">
        <v>259</v>
      </c>
      <c r="C12" s="481">
        <v>63.5</v>
      </c>
      <c r="D12" s="481"/>
    </row>
    <row r="13" spans="1:4" ht="60">
      <c r="A13" s="19">
        <v>2</v>
      </c>
      <c r="B13" s="67" t="s">
        <v>260</v>
      </c>
      <c r="C13" s="103"/>
      <c r="D13" s="104">
        <v>76.2</v>
      </c>
    </row>
    <row r="14" spans="1:4" ht="45">
      <c r="A14" s="19">
        <v>3</v>
      </c>
      <c r="B14" s="68" t="s">
        <v>233</v>
      </c>
      <c r="C14" s="482">
        <v>16.38516</v>
      </c>
      <c r="D14" s="482"/>
    </row>
    <row r="15" spans="1:4" ht="45">
      <c r="A15" s="19">
        <v>4</v>
      </c>
      <c r="B15" s="68" t="s">
        <v>436</v>
      </c>
      <c r="C15" s="105"/>
      <c r="D15" s="106">
        <v>0</v>
      </c>
    </row>
    <row r="16" spans="1:4" ht="75.75" customHeight="1">
      <c r="A16" s="19">
        <v>5</v>
      </c>
      <c r="B16" s="107" t="s">
        <v>281</v>
      </c>
      <c r="C16" s="105"/>
      <c r="D16" s="106">
        <v>250</v>
      </c>
    </row>
    <row r="17" spans="1:4" ht="75">
      <c r="A17" s="19">
        <v>6</v>
      </c>
      <c r="B17" s="108" t="s">
        <v>437</v>
      </c>
      <c r="C17" s="105"/>
      <c r="D17" s="106">
        <v>0</v>
      </c>
    </row>
    <row r="18" spans="1:4" ht="15">
      <c r="A18" s="19"/>
      <c r="B18" s="68"/>
      <c r="C18" s="105"/>
      <c r="D18" s="106"/>
    </row>
    <row r="19" spans="1:4" s="45" customFormat="1" ht="14.25">
      <c r="A19" s="109"/>
      <c r="B19" s="110" t="s">
        <v>7</v>
      </c>
      <c r="C19" s="483">
        <f>SUM(C12:D17)</f>
        <v>406.08516</v>
      </c>
      <c r="D19" s="483"/>
    </row>
    <row r="20" spans="1:4" ht="12.75">
      <c r="A20" s="75"/>
      <c r="B20" s="75"/>
      <c r="C20" s="111"/>
      <c r="D20" s="111"/>
    </row>
    <row r="21" spans="1:4" ht="12.75">
      <c r="A21" s="75"/>
      <c r="B21" s="75"/>
      <c r="C21" s="111"/>
      <c r="D21" s="111"/>
    </row>
    <row r="22" spans="1:4" ht="40.5" customHeight="1">
      <c r="A22" s="75"/>
      <c r="B22" s="75"/>
      <c r="C22" s="111"/>
      <c r="D22" s="111"/>
    </row>
    <row r="23" spans="1:4" ht="12.75">
      <c r="A23" s="75"/>
      <c r="B23" s="75"/>
      <c r="C23" s="76"/>
      <c r="D23" s="76"/>
    </row>
    <row r="24" spans="1:4" ht="12.75">
      <c r="A24" s="75"/>
      <c r="B24" s="75"/>
      <c r="C24" s="76"/>
      <c r="D24" s="76"/>
    </row>
    <row r="25" spans="1:4" ht="12.75">
      <c r="A25" s="75"/>
      <c r="B25" s="75"/>
      <c r="C25" s="76"/>
      <c r="D25" s="76"/>
    </row>
    <row r="26" spans="1:4" ht="12.75">
      <c r="A26" s="75"/>
      <c r="B26" s="75"/>
      <c r="C26" s="76"/>
      <c r="D26" s="76"/>
    </row>
    <row r="27" spans="1:4" ht="12.75">
      <c r="A27" s="75"/>
      <c r="B27" s="75"/>
      <c r="C27" s="76"/>
      <c r="D27" s="76"/>
    </row>
    <row r="28" spans="1:4" ht="12.75">
      <c r="A28" s="75"/>
      <c r="B28" s="75"/>
      <c r="C28" s="76"/>
      <c r="D28" s="76"/>
    </row>
    <row r="29" spans="1:4" ht="12.75">
      <c r="A29" s="75"/>
      <c r="B29" s="75"/>
      <c r="C29" s="76"/>
      <c r="D29" s="76"/>
    </row>
    <row r="30" spans="1:4" ht="12.75">
      <c r="A30" s="75"/>
      <c r="B30" s="75"/>
      <c r="C30" s="76"/>
      <c r="D30" s="76"/>
    </row>
    <row r="31" spans="1:4" ht="12.75">
      <c r="A31" s="75"/>
      <c r="B31" s="75"/>
      <c r="C31" s="76"/>
      <c r="D31" s="76"/>
    </row>
    <row r="32" spans="1:4" ht="12.75">
      <c r="A32" s="75"/>
      <c r="B32" s="75"/>
      <c r="C32" s="76"/>
      <c r="D32" s="76"/>
    </row>
    <row r="33" spans="1:4" ht="12.75">
      <c r="A33" s="75"/>
      <c r="B33" s="75"/>
      <c r="C33" s="76"/>
      <c r="D33" s="76"/>
    </row>
    <row r="34" spans="1:4" ht="12.75">
      <c r="A34" s="75"/>
      <c r="B34" s="75"/>
      <c r="C34" s="76"/>
      <c r="D34" s="76"/>
    </row>
    <row r="35" spans="1:4" ht="12.75">
      <c r="A35" s="75"/>
      <c r="B35" s="75"/>
      <c r="C35" s="76"/>
      <c r="D35" s="76"/>
    </row>
    <row r="36" spans="1:4" ht="12.75">
      <c r="A36" s="75"/>
      <c r="B36" s="75"/>
      <c r="C36" s="76"/>
      <c r="D36" s="76"/>
    </row>
    <row r="37" spans="1:4" ht="12.75">
      <c r="A37" s="75"/>
      <c r="B37" s="75"/>
      <c r="C37" s="76"/>
      <c r="D37" s="76"/>
    </row>
    <row r="38" spans="1:4" ht="12.75">
      <c r="A38" s="75"/>
      <c r="B38" s="75"/>
      <c r="C38" s="76"/>
      <c r="D38" s="76"/>
    </row>
    <row r="39" spans="1:4" ht="12.75">
      <c r="A39" s="75"/>
      <c r="B39" s="75"/>
      <c r="C39" s="76"/>
      <c r="D39" s="76"/>
    </row>
    <row r="40" spans="1:4" ht="12.75">
      <c r="A40" s="75"/>
      <c r="B40" s="75"/>
      <c r="C40" s="76"/>
      <c r="D40" s="76"/>
    </row>
    <row r="41" spans="1:4" ht="12.75">
      <c r="A41" s="75"/>
      <c r="B41" s="75"/>
      <c r="C41" s="76"/>
      <c r="D41" s="76"/>
    </row>
    <row r="42" spans="1:4" ht="12.75">
      <c r="A42" s="75"/>
      <c r="B42" s="75"/>
      <c r="C42" s="76"/>
      <c r="D42" s="76"/>
    </row>
    <row r="43" spans="1:4" ht="12.75">
      <c r="A43" s="75"/>
      <c r="B43" s="75"/>
      <c r="C43" s="76"/>
      <c r="D43" s="76"/>
    </row>
    <row r="44" spans="1:4" ht="12.75">
      <c r="A44" s="75"/>
      <c r="B44" s="75"/>
      <c r="C44" s="76"/>
      <c r="D44" s="76"/>
    </row>
    <row r="45" spans="1:4" ht="12.75">
      <c r="A45" s="75"/>
      <c r="B45" s="75"/>
      <c r="C45" s="76"/>
      <c r="D45" s="76"/>
    </row>
    <row r="46" spans="1:4" ht="12.75">
      <c r="A46" s="75"/>
      <c r="B46" s="75"/>
      <c r="C46" s="76"/>
      <c r="D46" s="76"/>
    </row>
    <row r="47" spans="1:4" ht="12.75">
      <c r="A47" s="75"/>
      <c r="B47" s="75"/>
      <c r="C47" s="76"/>
      <c r="D47" s="76"/>
    </row>
    <row r="48" spans="1:4" ht="12.75">
      <c r="A48" s="75"/>
      <c r="B48" s="75"/>
      <c r="C48" s="76"/>
      <c r="D48" s="76"/>
    </row>
    <row r="49" spans="1:4" ht="12.75">
      <c r="A49" s="75"/>
      <c r="B49" s="75"/>
      <c r="C49" s="76"/>
      <c r="D49" s="76"/>
    </row>
    <row r="50" spans="1:4" ht="12.75">
      <c r="A50" s="75"/>
      <c r="B50" s="75"/>
      <c r="C50" s="76"/>
      <c r="D50" s="76"/>
    </row>
    <row r="51" spans="1:4" ht="12.75">
      <c r="A51" s="75"/>
      <c r="B51" s="75"/>
      <c r="C51" s="76"/>
      <c r="D51" s="76"/>
    </row>
    <row r="52" spans="1:4" ht="12.75">
      <c r="A52" s="75"/>
      <c r="B52" s="75"/>
      <c r="C52" s="76"/>
      <c r="D52" s="76"/>
    </row>
    <row r="53" spans="1:4" ht="12.75">
      <c r="A53" s="75"/>
      <c r="B53" s="75"/>
      <c r="C53" s="76"/>
      <c r="D53" s="76"/>
    </row>
    <row r="54" spans="1:4" ht="12.75">
      <c r="A54" s="75"/>
      <c r="B54" s="75"/>
      <c r="C54" s="76"/>
      <c r="D54" s="76"/>
    </row>
    <row r="55" spans="1:4" ht="12.75">
      <c r="A55" s="75"/>
      <c r="B55" s="75"/>
      <c r="C55" s="76"/>
      <c r="D55" s="76"/>
    </row>
    <row r="56" spans="1:4" ht="12.75">
      <c r="A56" s="75"/>
      <c r="B56" s="75"/>
      <c r="C56" s="76"/>
      <c r="D56" s="76"/>
    </row>
    <row r="57" spans="1:4" ht="12.75">
      <c r="A57" s="75"/>
      <c r="B57" s="75"/>
      <c r="C57" s="76"/>
      <c r="D57" s="76"/>
    </row>
    <row r="58" spans="1:4" ht="12.75">
      <c r="A58" s="75"/>
      <c r="B58" s="75"/>
      <c r="C58" s="76"/>
      <c r="D58" s="76"/>
    </row>
    <row r="59" spans="1:4" ht="12.75">
      <c r="A59" s="75"/>
      <c r="B59" s="75"/>
      <c r="C59" s="76"/>
      <c r="D59" s="76"/>
    </row>
    <row r="60" spans="1:4" ht="12.75">
      <c r="A60" s="75"/>
      <c r="B60" s="75"/>
      <c r="C60" s="76"/>
      <c r="D60" s="76"/>
    </row>
    <row r="61" spans="1:4" ht="12.75">
      <c r="A61" s="75"/>
      <c r="B61" s="75"/>
      <c r="C61" s="76"/>
      <c r="D61" s="76"/>
    </row>
    <row r="62" spans="1:4" ht="12.75">
      <c r="A62" s="75"/>
      <c r="B62" s="75"/>
      <c r="C62" s="76"/>
      <c r="D62" s="76"/>
    </row>
    <row r="63" spans="1:4" ht="12.75">
      <c r="A63" s="75"/>
      <c r="B63" s="75"/>
      <c r="C63" s="76"/>
      <c r="D63" s="76"/>
    </row>
    <row r="64" spans="1:4" ht="12.75">
      <c r="A64" s="75"/>
      <c r="B64" s="75"/>
      <c r="C64" s="76"/>
      <c r="D64" s="76"/>
    </row>
    <row r="65" spans="1:4" ht="12.75">
      <c r="A65" s="75"/>
      <c r="B65" s="75"/>
      <c r="C65" s="76"/>
      <c r="D65" s="76"/>
    </row>
    <row r="66" spans="1:4" ht="12.75">
      <c r="A66" s="75"/>
      <c r="B66" s="75"/>
      <c r="C66" s="76"/>
      <c r="D66" s="76"/>
    </row>
    <row r="67" spans="1:4" ht="12.75">
      <c r="A67" s="75"/>
      <c r="B67" s="75"/>
      <c r="C67" s="76"/>
      <c r="D67" s="76"/>
    </row>
    <row r="68" spans="1:4" ht="12.75">
      <c r="A68" s="75"/>
      <c r="B68" s="75"/>
      <c r="C68" s="76"/>
      <c r="D68" s="76"/>
    </row>
    <row r="69" spans="1:4" ht="12.75">
      <c r="A69" s="75"/>
      <c r="B69" s="75"/>
      <c r="C69" s="76"/>
      <c r="D69" s="76"/>
    </row>
    <row r="70" spans="1:4" ht="12.75">
      <c r="A70" s="75"/>
      <c r="B70" s="75"/>
      <c r="C70" s="76"/>
      <c r="D70" s="76"/>
    </row>
    <row r="71" spans="1:4" ht="12.75">
      <c r="A71" s="75"/>
      <c r="B71" s="75"/>
      <c r="C71" s="76"/>
      <c r="D71" s="76"/>
    </row>
    <row r="72" spans="1:4" ht="12.75">
      <c r="A72" s="75"/>
      <c r="B72" s="75"/>
      <c r="C72" s="76"/>
      <c r="D72" s="76"/>
    </row>
    <row r="73" spans="1:4" ht="12.75">
      <c r="A73" s="75"/>
      <c r="B73" s="75"/>
      <c r="C73" s="76"/>
      <c r="D73" s="76"/>
    </row>
    <row r="74" spans="1:4" ht="12.75">
      <c r="A74" s="75"/>
      <c r="B74" s="75"/>
      <c r="C74" s="76"/>
      <c r="D74" s="76"/>
    </row>
    <row r="75" spans="1:4" ht="12.75">
      <c r="A75" s="75"/>
      <c r="B75" s="75"/>
      <c r="C75" s="76"/>
      <c r="D75" s="76"/>
    </row>
    <row r="76" spans="1:4" ht="12.75">
      <c r="A76" s="75"/>
      <c r="B76" s="75"/>
      <c r="C76" s="76"/>
      <c r="D76" s="76"/>
    </row>
    <row r="77" spans="1:4" ht="12.75">
      <c r="A77" s="75"/>
      <c r="B77" s="75"/>
      <c r="C77" s="76"/>
      <c r="D77" s="76"/>
    </row>
    <row r="78" spans="1:4" ht="12.75">
      <c r="A78" s="75"/>
      <c r="B78" s="75"/>
      <c r="C78" s="76"/>
      <c r="D78" s="76"/>
    </row>
    <row r="79" spans="1:4" ht="12.75">
      <c r="A79" s="75"/>
      <c r="B79" s="75"/>
      <c r="C79" s="76"/>
      <c r="D79" s="76"/>
    </row>
    <row r="80" spans="1:4" ht="12.75">
      <c r="A80" s="75"/>
      <c r="B80" s="75"/>
      <c r="C80" s="76"/>
      <c r="D80" s="76"/>
    </row>
    <row r="81" spans="1:4" ht="12.75">
      <c r="A81" s="75"/>
      <c r="B81" s="75"/>
      <c r="C81" s="76"/>
      <c r="D81" s="76"/>
    </row>
    <row r="82" spans="1:4" ht="12.75">
      <c r="A82" s="75"/>
      <c r="B82" s="75"/>
      <c r="C82" s="76"/>
      <c r="D82" s="76"/>
    </row>
    <row r="83" spans="1:4" ht="12.75">
      <c r="A83" s="75"/>
      <c r="B83" s="75"/>
      <c r="C83" s="76"/>
      <c r="D83" s="76"/>
    </row>
    <row r="84" spans="1:4" ht="12.75">
      <c r="A84" s="75"/>
      <c r="B84" s="75"/>
      <c r="C84" s="76"/>
      <c r="D84" s="76"/>
    </row>
    <row r="85" spans="1:4" ht="12.75">
      <c r="A85" s="75"/>
      <c r="B85" s="75"/>
      <c r="C85" s="76"/>
      <c r="D85" s="76"/>
    </row>
    <row r="86" spans="1:4" ht="12.75">
      <c r="A86" s="75"/>
      <c r="B86" s="75"/>
      <c r="C86" s="76"/>
      <c r="D86" s="76"/>
    </row>
    <row r="87" spans="1:4" ht="12.75">
      <c r="A87" s="75"/>
      <c r="B87" s="75"/>
      <c r="C87" s="76"/>
      <c r="D87" s="76"/>
    </row>
    <row r="88" spans="1:4" ht="12.75">
      <c r="A88" s="75"/>
      <c r="B88" s="75"/>
      <c r="C88" s="76"/>
      <c r="D88" s="76"/>
    </row>
    <row r="89" spans="1:4" ht="12.75">
      <c r="A89" s="75"/>
      <c r="B89" s="75"/>
      <c r="C89" s="76"/>
      <c r="D89" s="76"/>
    </row>
    <row r="90" spans="1:4" ht="12.75">
      <c r="A90" s="75"/>
      <c r="B90" s="75"/>
      <c r="C90" s="76"/>
      <c r="D90" s="76"/>
    </row>
    <row r="91" spans="1:4" ht="12.75">
      <c r="A91" s="75"/>
      <c r="B91" s="75"/>
      <c r="C91" s="76"/>
      <c r="D91" s="76"/>
    </row>
    <row r="92" spans="1:4" ht="12.75">
      <c r="A92" s="75"/>
      <c r="B92" s="75"/>
      <c r="C92" s="76"/>
      <c r="D92" s="76"/>
    </row>
    <row r="93" spans="1:4" ht="12.75">
      <c r="A93" s="75"/>
      <c r="B93" s="75"/>
      <c r="C93" s="76"/>
      <c r="D93" s="76"/>
    </row>
    <row r="94" spans="1:4" ht="12.75">
      <c r="A94" s="75"/>
      <c r="B94" s="75"/>
      <c r="C94" s="76"/>
      <c r="D94" s="76"/>
    </row>
    <row r="95" spans="3:4" ht="12.75">
      <c r="C95" s="71"/>
      <c r="D95" s="71"/>
    </row>
    <row r="96" spans="3:4" ht="12.75">
      <c r="C96" s="71"/>
      <c r="D96" s="71"/>
    </row>
    <row r="97" spans="3:4" ht="12.75">
      <c r="C97" s="71"/>
      <c r="D97" s="71"/>
    </row>
    <row r="98" spans="3:4" ht="12.75">
      <c r="C98" s="71"/>
      <c r="D98" s="71"/>
    </row>
    <row r="99" spans="3:4" ht="12.75">
      <c r="C99" s="71"/>
      <c r="D99" s="71"/>
    </row>
    <row r="100" spans="3:4" ht="12.75">
      <c r="C100" s="71"/>
      <c r="D100" s="71"/>
    </row>
    <row r="101" spans="3:4" ht="12.75">
      <c r="C101" s="71"/>
      <c r="D101" s="71"/>
    </row>
    <row r="102" spans="3:4" ht="12.75">
      <c r="C102" s="71"/>
      <c r="D102" s="71"/>
    </row>
    <row r="103" spans="3:4" ht="12.75">
      <c r="C103" s="71"/>
      <c r="D103" s="71"/>
    </row>
    <row r="104" spans="3:4" ht="12.75">
      <c r="C104" s="71"/>
      <c r="D104" s="71"/>
    </row>
    <row r="105" spans="3:4" ht="12.75">
      <c r="C105" s="71"/>
      <c r="D105" s="71"/>
    </row>
    <row r="106" spans="3:4" ht="12.75">
      <c r="C106" s="71"/>
      <c r="D106" s="71"/>
    </row>
    <row r="107" spans="3:4" ht="12.75">
      <c r="C107" s="71"/>
      <c r="D107" s="71"/>
    </row>
    <row r="108" spans="3:4" ht="12.75">
      <c r="C108" s="71"/>
      <c r="D108" s="71"/>
    </row>
    <row r="109" spans="3:4" ht="12.75">
      <c r="C109" s="71"/>
      <c r="D109" s="71"/>
    </row>
    <row r="110" spans="3:4" ht="12.75">
      <c r="C110" s="71"/>
      <c r="D110" s="71"/>
    </row>
    <row r="111" spans="3:4" ht="12.75">
      <c r="C111" s="71"/>
      <c r="D111" s="71"/>
    </row>
    <row r="112" spans="3:4" ht="12.75">
      <c r="C112" s="71"/>
      <c r="D112" s="71"/>
    </row>
    <row r="113" spans="3:4" ht="12.75">
      <c r="C113" s="71"/>
      <c r="D113" s="71"/>
    </row>
    <row r="114" spans="3:4" ht="12.75">
      <c r="C114" s="71"/>
      <c r="D114" s="71"/>
    </row>
    <row r="115" spans="3:4" ht="12.75">
      <c r="C115" s="71"/>
      <c r="D115" s="71"/>
    </row>
    <row r="116" spans="3:4" ht="12.75">
      <c r="C116" s="71"/>
      <c r="D116" s="71"/>
    </row>
    <row r="117" spans="3:4" ht="12.75">
      <c r="C117" s="71"/>
      <c r="D117" s="71"/>
    </row>
  </sheetData>
  <sheetProtection selectLockedCells="1" selectUnlockedCells="1"/>
  <mergeCells count="6">
    <mergeCell ref="A7:D7"/>
    <mergeCell ref="A8:D9"/>
    <mergeCell ref="C11:D11"/>
    <mergeCell ref="C12:D12"/>
    <mergeCell ref="C14:D14"/>
    <mergeCell ref="C19:D19"/>
  </mergeCells>
  <printOptions/>
  <pageMargins left="0.5902777777777778" right="0.39375" top="0.5902777777777778" bottom="0.5902777777777778" header="0.5118055555555555" footer="0.511805555555555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zoomScalePageLayoutView="0" workbookViewId="0" topLeftCell="A1">
      <selection activeCell="E1" sqref="E1:E5"/>
    </sheetView>
  </sheetViews>
  <sheetFormatPr defaultColWidth="9.00390625" defaultRowHeight="12.75"/>
  <cols>
    <col min="1" max="1" width="8.625" style="14" customWidth="1"/>
    <col min="2" max="2" width="52.75390625" style="14" customWidth="1"/>
    <col min="3" max="3" width="0" style="15" hidden="1" customWidth="1"/>
    <col min="4" max="5" width="27.625" style="15" customWidth="1"/>
  </cols>
  <sheetData>
    <row r="1" spans="4:5" ht="15">
      <c r="D1" s="2"/>
      <c r="E1" s="2" t="s">
        <v>450</v>
      </c>
    </row>
    <row r="2" spans="4:5" ht="15">
      <c r="D2" s="2"/>
      <c r="E2" s="2" t="s">
        <v>1</v>
      </c>
    </row>
    <row r="3" spans="4:5" ht="15">
      <c r="D3" s="2"/>
      <c r="E3" s="2" t="s">
        <v>2</v>
      </c>
    </row>
    <row r="4" spans="4:5" ht="15">
      <c r="D4" s="2"/>
      <c r="E4" s="2" t="s">
        <v>657</v>
      </c>
    </row>
    <row r="7" spans="1:4" ht="15">
      <c r="A7" s="479"/>
      <c r="B7" s="479"/>
      <c r="C7" s="479"/>
      <c r="D7" s="479"/>
    </row>
    <row r="8" spans="1:5" ht="12.75" customHeight="1">
      <c r="A8" s="455" t="s">
        <v>646</v>
      </c>
      <c r="B8" s="455"/>
      <c r="C8" s="455"/>
      <c r="D8" s="455"/>
      <c r="E8" s="455"/>
    </row>
    <row r="9" spans="1:5" ht="30" customHeight="1">
      <c r="A9" s="455"/>
      <c r="B9" s="455"/>
      <c r="C9" s="455"/>
      <c r="D9" s="455"/>
      <c r="E9" s="455"/>
    </row>
    <row r="10" spans="1:5" ht="15" customHeight="1">
      <c r="A10" s="445"/>
      <c r="B10" s="445"/>
      <c r="C10" s="445"/>
      <c r="D10" s="445"/>
      <c r="E10" s="445"/>
    </row>
    <row r="13" spans="1:5" ht="14.25" customHeight="1">
      <c r="A13" s="17" t="s">
        <v>4</v>
      </c>
      <c r="B13" s="17" t="s">
        <v>425</v>
      </c>
      <c r="C13" s="484" t="s">
        <v>53</v>
      </c>
      <c r="D13" s="484"/>
      <c r="E13" s="99" t="s">
        <v>351</v>
      </c>
    </row>
    <row r="14" spans="1:5" ht="45">
      <c r="A14" s="19">
        <v>1</v>
      </c>
      <c r="B14" s="67" t="s">
        <v>259</v>
      </c>
      <c r="C14" s="481">
        <v>0</v>
      </c>
      <c r="D14" s="481"/>
      <c r="E14" s="22">
        <v>0</v>
      </c>
    </row>
    <row r="15" spans="1:5" ht="60">
      <c r="A15" s="19">
        <v>2</v>
      </c>
      <c r="B15" s="67" t="s">
        <v>260</v>
      </c>
      <c r="C15" s="103"/>
      <c r="D15" s="104">
        <v>0</v>
      </c>
      <c r="E15" s="120">
        <v>0</v>
      </c>
    </row>
    <row r="16" spans="1:5" ht="45">
      <c r="A16" s="19">
        <v>3</v>
      </c>
      <c r="B16" s="68" t="s">
        <v>233</v>
      </c>
      <c r="C16" s="482">
        <v>0</v>
      </c>
      <c r="D16" s="482"/>
      <c r="E16" s="22">
        <v>0</v>
      </c>
    </row>
    <row r="17" spans="1:5" ht="45">
      <c r="A17" s="19">
        <v>4</v>
      </c>
      <c r="B17" s="68" t="s">
        <v>436</v>
      </c>
      <c r="C17" s="105"/>
      <c r="D17" s="106">
        <v>0</v>
      </c>
      <c r="E17" s="22">
        <v>0</v>
      </c>
    </row>
    <row r="18" spans="1:5" ht="75">
      <c r="A18" s="19">
        <v>5</v>
      </c>
      <c r="B18" s="107" t="s">
        <v>281</v>
      </c>
      <c r="C18" s="105"/>
      <c r="D18" s="106">
        <v>0</v>
      </c>
      <c r="E18" s="22">
        <v>0</v>
      </c>
    </row>
    <row r="19" spans="1:5" ht="75">
      <c r="A19" s="121">
        <v>6</v>
      </c>
      <c r="B19" s="107" t="s">
        <v>437</v>
      </c>
      <c r="C19" s="105"/>
      <c r="D19" s="106">
        <v>0</v>
      </c>
      <c r="E19" s="22">
        <v>0</v>
      </c>
    </row>
    <row r="20" spans="1:5" s="45" customFormat="1" ht="14.25">
      <c r="A20" s="122"/>
      <c r="B20" s="110" t="s">
        <v>7</v>
      </c>
      <c r="C20" s="483">
        <f>SUM(C14:D18)</f>
        <v>0</v>
      </c>
      <c r="D20" s="483"/>
      <c r="E20" s="123">
        <f>SUM(E14:E19)</f>
        <v>0</v>
      </c>
    </row>
    <row r="21" spans="1:5" ht="15">
      <c r="A21" s="24"/>
      <c r="B21" s="24"/>
      <c r="C21" s="25"/>
      <c r="D21" s="25"/>
      <c r="E21" s="25"/>
    </row>
    <row r="22" spans="1:5" ht="15">
      <c r="A22" s="24"/>
      <c r="B22" s="24"/>
      <c r="C22" s="25"/>
      <c r="D22" s="25"/>
      <c r="E22" s="25"/>
    </row>
    <row r="23" spans="1:5" ht="15">
      <c r="A23" s="24"/>
      <c r="B23" s="24"/>
      <c r="C23" s="25"/>
      <c r="D23" s="25"/>
      <c r="E23" s="25"/>
    </row>
    <row r="24" spans="1:5" ht="15">
      <c r="A24" s="24"/>
      <c r="B24" s="24"/>
      <c r="C24" s="26"/>
      <c r="D24" s="26"/>
      <c r="E24" s="26"/>
    </row>
    <row r="25" spans="1:5" ht="15">
      <c r="A25" s="24"/>
      <c r="B25" s="24"/>
      <c r="C25" s="26"/>
      <c r="D25" s="26"/>
      <c r="E25" s="26"/>
    </row>
    <row r="26" spans="1:5" ht="15">
      <c r="A26" s="24"/>
      <c r="B26" s="24"/>
      <c r="C26" s="26"/>
      <c r="D26" s="26"/>
      <c r="E26" s="26"/>
    </row>
    <row r="27" spans="1:5" ht="15">
      <c r="A27" s="24"/>
      <c r="B27" s="24"/>
      <c r="C27" s="26"/>
      <c r="D27" s="26"/>
      <c r="E27" s="26"/>
    </row>
    <row r="28" spans="1:5" ht="15">
      <c r="A28" s="24"/>
      <c r="B28" s="24"/>
      <c r="C28" s="26"/>
      <c r="D28" s="26"/>
      <c r="E28" s="26"/>
    </row>
    <row r="29" spans="1:5" ht="15">
      <c r="A29" s="24"/>
      <c r="B29" s="24"/>
      <c r="C29" s="26"/>
      <c r="D29" s="26"/>
      <c r="E29" s="26"/>
    </row>
    <row r="30" spans="1:5" ht="15">
      <c r="A30" s="24"/>
      <c r="B30" s="24"/>
      <c r="C30" s="26"/>
      <c r="D30" s="26"/>
      <c r="E30" s="26"/>
    </row>
    <row r="31" spans="1:5" ht="15">
      <c r="A31" s="24"/>
      <c r="B31" s="24"/>
      <c r="C31" s="26"/>
      <c r="D31" s="26"/>
      <c r="E31" s="26"/>
    </row>
    <row r="32" spans="1:5" ht="15">
      <c r="A32" s="24"/>
      <c r="B32" s="24"/>
      <c r="C32" s="26"/>
      <c r="D32" s="26"/>
      <c r="E32" s="26"/>
    </row>
    <row r="33" spans="1:5" ht="15">
      <c r="A33" s="24"/>
      <c r="B33" s="24"/>
      <c r="C33" s="26"/>
      <c r="D33" s="26"/>
      <c r="E33" s="26"/>
    </row>
    <row r="34" spans="1:5" ht="15">
      <c r="A34" s="24"/>
      <c r="B34" s="24"/>
      <c r="C34" s="26"/>
      <c r="D34" s="26"/>
      <c r="E34" s="26"/>
    </row>
    <row r="35" spans="1:5" ht="15">
      <c r="A35" s="24"/>
      <c r="B35" s="24"/>
      <c r="C35" s="26"/>
      <c r="D35" s="26"/>
      <c r="E35" s="26"/>
    </row>
    <row r="36" spans="1:5" ht="15">
      <c r="A36" s="24"/>
      <c r="B36" s="24"/>
      <c r="C36" s="26"/>
      <c r="D36" s="26"/>
      <c r="E36" s="26"/>
    </row>
    <row r="37" spans="1:5" ht="15">
      <c r="A37" s="24"/>
      <c r="B37" s="24"/>
      <c r="C37" s="26"/>
      <c r="D37" s="26"/>
      <c r="E37" s="26"/>
    </row>
    <row r="38" spans="1:5" ht="15">
      <c r="A38" s="24"/>
      <c r="B38" s="24"/>
      <c r="C38" s="26"/>
      <c r="D38" s="26"/>
      <c r="E38" s="26"/>
    </row>
    <row r="39" spans="1:5" ht="15">
      <c r="A39" s="24"/>
      <c r="B39" s="24"/>
      <c r="C39" s="26"/>
      <c r="D39" s="26"/>
      <c r="E39" s="26"/>
    </row>
    <row r="40" spans="1:5" ht="15">
      <c r="A40" s="24"/>
      <c r="B40" s="24"/>
      <c r="C40" s="26"/>
      <c r="D40" s="26"/>
      <c r="E40" s="26"/>
    </row>
    <row r="41" spans="1:5" ht="15">
      <c r="A41" s="24"/>
      <c r="B41" s="24"/>
      <c r="C41" s="26"/>
      <c r="D41" s="26"/>
      <c r="E41" s="26"/>
    </row>
    <row r="42" spans="1:5" ht="15">
      <c r="A42" s="24"/>
      <c r="B42" s="24"/>
      <c r="C42" s="26"/>
      <c r="D42" s="26"/>
      <c r="E42" s="26"/>
    </row>
    <row r="43" spans="1:5" ht="15">
      <c r="A43" s="24"/>
      <c r="B43" s="24"/>
      <c r="C43" s="26"/>
      <c r="D43" s="26"/>
      <c r="E43" s="26"/>
    </row>
    <row r="44" spans="1:5" ht="15">
      <c r="A44" s="24"/>
      <c r="B44" s="24"/>
      <c r="C44" s="26"/>
      <c r="D44" s="26"/>
      <c r="E44" s="26"/>
    </row>
    <row r="45" spans="1:5" ht="15">
      <c r="A45" s="24"/>
      <c r="B45" s="24"/>
      <c r="C45" s="26"/>
      <c r="D45" s="26"/>
      <c r="E45" s="26"/>
    </row>
    <row r="46" spans="1:5" ht="15">
      <c r="A46" s="24"/>
      <c r="B46" s="24"/>
      <c r="C46" s="26"/>
      <c r="D46" s="26"/>
      <c r="E46" s="26"/>
    </row>
    <row r="47" spans="1:5" ht="15">
      <c r="A47" s="24"/>
      <c r="B47" s="24"/>
      <c r="C47" s="26"/>
      <c r="D47" s="26"/>
      <c r="E47" s="26"/>
    </row>
    <row r="48" spans="1:5" ht="15">
      <c r="A48" s="24"/>
      <c r="B48" s="24"/>
      <c r="C48" s="26"/>
      <c r="D48" s="26"/>
      <c r="E48" s="26"/>
    </row>
    <row r="49" spans="1:5" ht="15">
      <c r="A49" s="24"/>
      <c r="B49" s="24"/>
      <c r="C49" s="26"/>
      <c r="D49" s="26"/>
      <c r="E49" s="26"/>
    </row>
    <row r="50" spans="1:5" ht="15">
      <c r="A50" s="24"/>
      <c r="B50" s="24"/>
      <c r="C50" s="26"/>
      <c r="D50" s="26"/>
      <c r="E50" s="26"/>
    </row>
    <row r="51" spans="1:5" ht="15">
      <c r="A51" s="24"/>
      <c r="B51" s="24"/>
      <c r="C51" s="26"/>
      <c r="D51" s="26"/>
      <c r="E51" s="26"/>
    </row>
    <row r="52" spans="1:5" ht="15">
      <c r="A52" s="24"/>
      <c r="B52" s="24"/>
      <c r="C52" s="26"/>
      <c r="D52" s="26"/>
      <c r="E52" s="26"/>
    </row>
    <row r="53" spans="1:5" ht="15">
      <c r="A53" s="24"/>
      <c r="B53" s="24"/>
      <c r="C53" s="26"/>
      <c r="D53" s="26"/>
      <c r="E53" s="26"/>
    </row>
    <row r="54" spans="1:5" ht="15">
      <c r="A54" s="24"/>
      <c r="B54" s="24"/>
      <c r="C54" s="26"/>
      <c r="D54" s="26"/>
      <c r="E54" s="26"/>
    </row>
    <row r="55" spans="1:5" ht="15">
      <c r="A55" s="24"/>
      <c r="B55" s="24"/>
      <c r="C55" s="26"/>
      <c r="D55" s="26"/>
      <c r="E55" s="26"/>
    </row>
    <row r="56" spans="1:5" ht="15">
      <c r="A56" s="24"/>
      <c r="B56" s="24"/>
      <c r="C56" s="26"/>
      <c r="D56" s="26"/>
      <c r="E56" s="26"/>
    </row>
    <row r="57" spans="1:5" ht="15">
      <c r="A57" s="24"/>
      <c r="B57" s="24"/>
      <c r="C57" s="26"/>
      <c r="D57" s="26"/>
      <c r="E57" s="26"/>
    </row>
    <row r="58" spans="1:5" ht="15">
      <c r="A58" s="24"/>
      <c r="B58" s="24"/>
      <c r="C58" s="26"/>
      <c r="D58" s="26"/>
      <c r="E58" s="26"/>
    </row>
    <row r="59" spans="1:5" ht="15">
      <c r="A59" s="24"/>
      <c r="B59" s="24"/>
      <c r="C59" s="26"/>
      <c r="D59" s="26"/>
      <c r="E59" s="26"/>
    </row>
    <row r="60" spans="1:5" ht="15">
      <c r="A60" s="24"/>
      <c r="B60" s="24"/>
      <c r="C60" s="26"/>
      <c r="D60" s="26"/>
      <c r="E60" s="26"/>
    </row>
    <row r="61" spans="1:5" ht="15">
      <c r="A61" s="24"/>
      <c r="B61" s="24"/>
      <c r="C61" s="26"/>
      <c r="D61" s="26"/>
      <c r="E61" s="26"/>
    </row>
    <row r="62" spans="1:5" ht="15">
      <c r="A62" s="24"/>
      <c r="B62" s="24"/>
      <c r="C62" s="26"/>
      <c r="D62" s="26"/>
      <c r="E62" s="26"/>
    </row>
    <row r="63" spans="1:5" ht="15">
      <c r="A63" s="24"/>
      <c r="B63" s="24"/>
      <c r="C63" s="26"/>
      <c r="D63" s="26"/>
      <c r="E63" s="26"/>
    </row>
    <row r="64" spans="1:5" ht="15">
      <c r="A64" s="24"/>
      <c r="B64" s="24"/>
      <c r="C64" s="26"/>
      <c r="D64" s="26"/>
      <c r="E64" s="26"/>
    </row>
    <row r="65" spans="1:5" ht="15">
      <c r="A65" s="24"/>
      <c r="B65" s="24"/>
      <c r="C65" s="26"/>
      <c r="D65" s="26"/>
      <c r="E65" s="26"/>
    </row>
    <row r="66" spans="1:5" ht="15">
      <c r="A66" s="24"/>
      <c r="B66" s="24"/>
      <c r="C66" s="26"/>
      <c r="D66" s="26"/>
      <c r="E66" s="26"/>
    </row>
    <row r="67" spans="1:5" ht="15">
      <c r="A67" s="24"/>
      <c r="B67" s="24"/>
      <c r="C67" s="26"/>
      <c r="D67" s="26"/>
      <c r="E67" s="26"/>
    </row>
    <row r="68" spans="1:5" ht="15">
      <c r="A68" s="24"/>
      <c r="B68" s="24"/>
      <c r="C68" s="26"/>
      <c r="D68" s="26"/>
      <c r="E68" s="26"/>
    </row>
    <row r="69" spans="1:5" ht="15">
      <c r="A69" s="24"/>
      <c r="B69" s="24"/>
      <c r="C69" s="26"/>
      <c r="D69" s="26"/>
      <c r="E69" s="26"/>
    </row>
    <row r="70" spans="1:5" ht="15">
      <c r="A70" s="24"/>
      <c r="B70" s="24"/>
      <c r="C70" s="26"/>
      <c r="D70" s="26"/>
      <c r="E70" s="26"/>
    </row>
    <row r="71" spans="1:5" ht="15">
      <c r="A71" s="24"/>
      <c r="B71" s="24"/>
      <c r="C71" s="26"/>
      <c r="D71" s="26"/>
      <c r="E71" s="26"/>
    </row>
    <row r="72" spans="1:5" ht="15">
      <c r="A72" s="24"/>
      <c r="B72" s="24"/>
      <c r="C72" s="26"/>
      <c r="D72" s="26"/>
      <c r="E72" s="26"/>
    </row>
    <row r="73" spans="1:5" ht="15">
      <c r="A73" s="24"/>
      <c r="B73" s="24"/>
      <c r="C73" s="26"/>
      <c r="D73" s="26"/>
      <c r="E73" s="26"/>
    </row>
    <row r="74" spans="1:5" ht="15">
      <c r="A74" s="24"/>
      <c r="B74" s="24"/>
      <c r="C74" s="26"/>
      <c r="D74" s="26"/>
      <c r="E74" s="26"/>
    </row>
    <row r="75" spans="1:5" ht="15">
      <c r="A75" s="24"/>
      <c r="B75" s="24"/>
      <c r="C75" s="26"/>
      <c r="D75" s="26"/>
      <c r="E75" s="26"/>
    </row>
    <row r="76" spans="1:5" ht="15">
      <c r="A76" s="24"/>
      <c r="B76" s="24"/>
      <c r="C76" s="26"/>
      <c r="D76" s="26"/>
      <c r="E76" s="26"/>
    </row>
    <row r="77" spans="1:5" ht="15">
      <c r="A77" s="24"/>
      <c r="B77" s="24"/>
      <c r="C77" s="26"/>
      <c r="D77" s="26"/>
      <c r="E77" s="26"/>
    </row>
    <row r="78" spans="1:5" ht="15">
      <c r="A78" s="24"/>
      <c r="B78" s="24"/>
      <c r="C78" s="26"/>
      <c r="D78" s="26"/>
      <c r="E78" s="26"/>
    </row>
    <row r="79" spans="1:5" ht="15">
      <c r="A79" s="24"/>
      <c r="B79" s="24"/>
      <c r="C79" s="26"/>
      <c r="D79" s="26"/>
      <c r="E79" s="26"/>
    </row>
    <row r="80" spans="1:5" ht="15">
      <c r="A80" s="24"/>
      <c r="B80" s="24"/>
      <c r="C80" s="26"/>
      <c r="D80" s="26"/>
      <c r="E80" s="26"/>
    </row>
    <row r="81" spans="1:5" ht="15">
      <c r="A81" s="24"/>
      <c r="B81" s="24"/>
      <c r="C81" s="26"/>
      <c r="D81" s="26"/>
      <c r="E81" s="26"/>
    </row>
    <row r="82" spans="1:5" ht="15">
      <c r="A82" s="24"/>
      <c r="B82" s="24"/>
      <c r="C82" s="26"/>
      <c r="D82" s="26"/>
      <c r="E82" s="26"/>
    </row>
    <row r="83" spans="1:5" ht="15">
      <c r="A83" s="24"/>
      <c r="B83" s="24"/>
      <c r="C83" s="26"/>
      <c r="D83" s="26"/>
      <c r="E83" s="26"/>
    </row>
    <row r="84" spans="1:5" ht="15">
      <c r="A84" s="24"/>
      <c r="B84" s="24"/>
      <c r="C84" s="26"/>
      <c r="D84" s="26"/>
      <c r="E84" s="26"/>
    </row>
    <row r="85" spans="1:5" ht="15">
      <c r="A85" s="24"/>
      <c r="B85" s="24"/>
      <c r="C85" s="26"/>
      <c r="D85" s="26"/>
      <c r="E85" s="26"/>
    </row>
    <row r="86" spans="1:5" ht="15">
      <c r="A86" s="24"/>
      <c r="B86" s="24"/>
      <c r="C86" s="26"/>
      <c r="D86" s="26"/>
      <c r="E86" s="26"/>
    </row>
    <row r="87" spans="1:5" ht="15">
      <c r="A87" s="24"/>
      <c r="B87" s="24"/>
      <c r="C87" s="26"/>
      <c r="D87" s="26"/>
      <c r="E87" s="26"/>
    </row>
    <row r="88" spans="1:5" ht="15">
      <c r="A88" s="24"/>
      <c r="B88" s="24"/>
      <c r="C88" s="26"/>
      <c r="D88" s="26"/>
      <c r="E88" s="26"/>
    </row>
    <row r="89" spans="1:5" ht="15">
      <c r="A89" s="24"/>
      <c r="B89" s="24"/>
      <c r="C89" s="26"/>
      <c r="D89" s="26"/>
      <c r="E89" s="26"/>
    </row>
    <row r="90" spans="1:5" ht="15">
      <c r="A90" s="24"/>
      <c r="B90" s="24"/>
      <c r="C90" s="26"/>
      <c r="D90" s="26"/>
      <c r="E90" s="26"/>
    </row>
    <row r="91" spans="1:5" ht="15">
      <c r="A91" s="24"/>
      <c r="B91" s="24"/>
      <c r="C91" s="26"/>
      <c r="D91" s="26"/>
      <c r="E91" s="26"/>
    </row>
    <row r="92" spans="1:5" ht="15">
      <c r="A92" s="24"/>
      <c r="B92" s="24"/>
      <c r="C92" s="26"/>
      <c r="D92" s="26"/>
      <c r="E92" s="26"/>
    </row>
    <row r="93" spans="1:5" ht="15">
      <c r="A93" s="24"/>
      <c r="B93" s="24"/>
      <c r="C93" s="26"/>
      <c r="D93" s="26"/>
      <c r="E93" s="26"/>
    </row>
    <row r="94" spans="1:5" ht="15">
      <c r="A94" s="24"/>
      <c r="B94" s="24"/>
      <c r="C94" s="26"/>
      <c r="D94" s="26"/>
      <c r="E94" s="26"/>
    </row>
    <row r="95" spans="1:5" ht="15">
      <c r="A95" s="24"/>
      <c r="B95" s="24"/>
      <c r="C95" s="26"/>
      <c r="D95" s="26"/>
      <c r="E95" s="26"/>
    </row>
    <row r="96" spans="3:5" ht="15">
      <c r="C96" s="27"/>
      <c r="D96" s="27"/>
      <c r="E96" s="27"/>
    </row>
    <row r="97" spans="3:5" ht="15">
      <c r="C97" s="27"/>
      <c r="D97" s="27"/>
      <c r="E97" s="27"/>
    </row>
    <row r="98" spans="3:5" ht="15">
      <c r="C98" s="27"/>
      <c r="D98" s="27"/>
      <c r="E98" s="27"/>
    </row>
    <row r="99" spans="3:5" ht="15">
      <c r="C99" s="27"/>
      <c r="D99" s="27"/>
      <c r="E99" s="27"/>
    </row>
    <row r="100" spans="3:5" ht="15">
      <c r="C100" s="27"/>
      <c r="D100" s="27"/>
      <c r="E100" s="27"/>
    </row>
    <row r="101" spans="3:5" ht="15">
      <c r="C101" s="27"/>
      <c r="D101" s="27"/>
      <c r="E101" s="27"/>
    </row>
    <row r="102" spans="3:5" ht="15">
      <c r="C102" s="27"/>
      <c r="D102" s="27"/>
      <c r="E102" s="27"/>
    </row>
    <row r="103" spans="3:5" ht="15">
      <c r="C103" s="27"/>
      <c r="D103" s="27"/>
      <c r="E103" s="27"/>
    </row>
    <row r="104" spans="3:5" ht="15">
      <c r="C104" s="27"/>
      <c r="D104" s="27"/>
      <c r="E104" s="27"/>
    </row>
    <row r="105" spans="3:5" ht="15">
      <c r="C105" s="27"/>
      <c r="D105" s="27"/>
      <c r="E105" s="27"/>
    </row>
    <row r="106" spans="3:5" ht="15">
      <c r="C106" s="27"/>
      <c r="D106" s="27"/>
      <c r="E106" s="27"/>
    </row>
    <row r="107" spans="3:5" ht="15">
      <c r="C107" s="27"/>
      <c r="D107" s="27"/>
      <c r="E107" s="27"/>
    </row>
    <row r="108" spans="3:5" ht="15">
      <c r="C108" s="27"/>
      <c r="D108" s="27"/>
      <c r="E108" s="27"/>
    </row>
    <row r="109" spans="3:5" ht="15">
      <c r="C109" s="27"/>
      <c r="D109" s="27"/>
      <c r="E109" s="27"/>
    </row>
    <row r="110" spans="3:5" ht="15">
      <c r="C110" s="27"/>
      <c r="D110" s="27"/>
      <c r="E110" s="27"/>
    </row>
    <row r="111" spans="3:5" ht="15">
      <c r="C111" s="27"/>
      <c r="D111" s="27"/>
      <c r="E111" s="27"/>
    </row>
    <row r="112" spans="3:5" ht="15">
      <c r="C112" s="27"/>
      <c r="D112" s="27"/>
      <c r="E112" s="27"/>
    </row>
    <row r="113" spans="3:5" ht="15">
      <c r="C113" s="27"/>
      <c r="D113" s="27"/>
      <c r="E113" s="27"/>
    </row>
    <row r="114" spans="3:5" ht="15">
      <c r="C114" s="27"/>
      <c r="D114" s="27"/>
      <c r="E114" s="27"/>
    </row>
    <row r="115" spans="3:5" ht="15">
      <c r="C115" s="27"/>
      <c r="D115" s="27"/>
      <c r="E115" s="27"/>
    </row>
    <row r="116" spans="3:5" ht="15">
      <c r="C116" s="27"/>
      <c r="D116" s="27"/>
      <c r="E116" s="27"/>
    </row>
    <row r="117" spans="3:5" ht="15">
      <c r="C117" s="27"/>
      <c r="D117" s="27"/>
      <c r="E117" s="27"/>
    </row>
    <row r="118" spans="3:5" ht="15">
      <c r="C118" s="27"/>
      <c r="D118" s="27"/>
      <c r="E118" s="27"/>
    </row>
  </sheetData>
  <sheetProtection selectLockedCells="1" selectUnlockedCells="1"/>
  <mergeCells count="7">
    <mergeCell ref="C20:D20"/>
    <mergeCell ref="A7:D7"/>
    <mergeCell ref="A8:E9"/>
    <mergeCell ref="A10:E10"/>
    <mergeCell ref="C13:D13"/>
    <mergeCell ref="C14:D14"/>
    <mergeCell ref="C16:D16"/>
  </mergeCells>
  <printOptions/>
  <pageMargins left="0.5902777777777778" right="0.39375" top="0.5902777777777778" bottom="0.9840277777777777" header="0.5118055555555555" footer="0.5118055555555555"/>
  <pageSetup fitToHeight="0" fitToWidth="1"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C30"/>
  <sheetViews>
    <sheetView zoomScalePageLayoutView="0" workbookViewId="0" topLeftCell="A1">
      <selection activeCell="B1" sqref="B1:C4"/>
    </sheetView>
  </sheetViews>
  <sheetFormatPr defaultColWidth="9.00390625" defaultRowHeight="12.75"/>
  <cols>
    <col min="1" max="1" width="8.125" style="14" customWidth="1"/>
    <col min="2" max="2" width="64.00390625" style="15" customWidth="1"/>
    <col min="3" max="3" width="14.75390625" style="15" customWidth="1"/>
  </cols>
  <sheetData>
    <row r="1" ht="15">
      <c r="C1" s="2" t="s">
        <v>424</v>
      </c>
    </row>
    <row r="2" ht="15">
      <c r="C2" s="2" t="s">
        <v>1</v>
      </c>
    </row>
    <row r="3" ht="15">
      <c r="C3" s="2" t="s">
        <v>2</v>
      </c>
    </row>
    <row r="4" ht="15">
      <c r="C4" s="2" t="s">
        <v>657</v>
      </c>
    </row>
    <row r="8" spans="1:3" ht="51" customHeight="1">
      <c r="A8" s="485" t="s">
        <v>647</v>
      </c>
      <c r="B8" s="485"/>
      <c r="C8" s="485"/>
    </row>
    <row r="9" spans="1:3" ht="15">
      <c r="A9" s="486"/>
      <c r="B9" s="486"/>
      <c r="C9" s="486"/>
    </row>
    <row r="12" spans="1:3" ht="30">
      <c r="A12" s="20" t="s">
        <v>4</v>
      </c>
      <c r="B12" s="20" t="s">
        <v>425</v>
      </c>
      <c r="C12" s="20" t="s">
        <v>426</v>
      </c>
    </row>
    <row r="13" spans="1:3" s="45" customFormat="1" ht="14.25">
      <c r="A13" s="97"/>
      <c r="B13" s="61" t="s">
        <v>427</v>
      </c>
      <c r="C13" s="98">
        <f>C14</f>
        <v>0</v>
      </c>
    </row>
    <row r="14" spans="1:3" s="57" customFormat="1" ht="45">
      <c r="A14" s="99">
        <v>1</v>
      </c>
      <c r="B14" s="21" t="s">
        <v>428</v>
      </c>
      <c r="C14" s="100">
        <v>0</v>
      </c>
    </row>
    <row r="15" spans="1:3" s="45" customFormat="1" ht="14.25">
      <c r="A15" s="97"/>
      <c r="B15" s="61" t="s">
        <v>429</v>
      </c>
      <c r="C15" s="98">
        <f>C16+C17+C18</f>
        <v>87.60000000000001</v>
      </c>
    </row>
    <row r="16" spans="1:3" ht="60" customHeight="1">
      <c r="A16" s="99">
        <v>2</v>
      </c>
      <c r="B16" s="21" t="s">
        <v>430</v>
      </c>
      <c r="C16" s="100">
        <v>12.8</v>
      </c>
    </row>
    <row r="17" spans="1:3" ht="15" customHeight="1">
      <c r="A17" s="99">
        <v>3</v>
      </c>
      <c r="B17" s="21" t="s">
        <v>431</v>
      </c>
      <c r="C17" s="100">
        <v>0.6</v>
      </c>
    </row>
    <row r="18" spans="1:3" ht="30" customHeight="1">
      <c r="A18" s="99">
        <v>4</v>
      </c>
      <c r="B18" s="21" t="s">
        <v>277</v>
      </c>
      <c r="C18" s="100">
        <v>74.2</v>
      </c>
    </row>
    <row r="19" spans="1:3" s="45" customFormat="1" ht="14.25">
      <c r="A19" s="487" t="s">
        <v>432</v>
      </c>
      <c r="B19" s="487"/>
      <c r="C19" s="98">
        <f>C13+C15</f>
        <v>87.60000000000001</v>
      </c>
    </row>
    <row r="20" ht="15">
      <c r="B20" s="101"/>
    </row>
    <row r="21" ht="15">
      <c r="B21" s="101"/>
    </row>
    <row r="22" ht="15">
      <c r="B22" s="101"/>
    </row>
    <row r="23" ht="15">
      <c r="B23" s="101"/>
    </row>
    <row r="24" ht="15">
      <c r="B24" s="101"/>
    </row>
    <row r="25" ht="15">
      <c r="B25" s="101"/>
    </row>
    <row r="26" ht="15">
      <c r="B26" s="101"/>
    </row>
    <row r="27" ht="15">
      <c r="B27" s="101"/>
    </row>
    <row r="28" ht="15">
      <c r="B28" s="32"/>
    </row>
    <row r="29" ht="15">
      <c r="B29" s="32"/>
    </row>
    <row r="30" ht="15">
      <c r="B30" s="32"/>
    </row>
  </sheetData>
  <sheetProtection selectLockedCells="1" selectUnlockedCells="1"/>
  <mergeCells count="3">
    <mergeCell ref="A8:C8"/>
    <mergeCell ref="A9:C9"/>
    <mergeCell ref="A19:B19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30"/>
  <sheetViews>
    <sheetView zoomScalePageLayoutView="0" workbookViewId="0" topLeftCell="A1">
      <selection activeCell="C1" sqref="C1:D4"/>
    </sheetView>
  </sheetViews>
  <sheetFormatPr defaultColWidth="9.00390625" defaultRowHeight="12.75"/>
  <cols>
    <col min="1" max="1" width="8.125" style="14" customWidth="1"/>
    <col min="2" max="2" width="48.25390625" style="15" customWidth="1"/>
    <col min="3" max="4" width="14.75390625" style="15" customWidth="1"/>
  </cols>
  <sheetData>
    <row r="1" spans="3:4" ht="15">
      <c r="C1" s="2"/>
      <c r="D1" s="2" t="s">
        <v>433</v>
      </c>
    </row>
    <row r="2" spans="3:4" ht="15">
      <c r="C2" s="2"/>
      <c r="D2" s="2" t="s">
        <v>1</v>
      </c>
    </row>
    <row r="3" spans="3:4" ht="15">
      <c r="C3" s="2"/>
      <c r="D3" s="2" t="s">
        <v>2</v>
      </c>
    </row>
    <row r="4" spans="3:4" ht="15">
      <c r="C4" s="2"/>
      <c r="D4" s="2" t="s">
        <v>657</v>
      </c>
    </row>
    <row r="8" spans="1:4" ht="47.25" customHeight="1">
      <c r="A8" s="485" t="s">
        <v>648</v>
      </c>
      <c r="B8" s="485"/>
      <c r="C8" s="485"/>
      <c r="D8" s="485"/>
    </row>
    <row r="9" spans="1:3" ht="15">
      <c r="A9" s="486"/>
      <c r="B9" s="486"/>
      <c r="C9" s="486"/>
    </row>
    <row r="11" ht="15">
      <c r="D11" s="2" t="s">
        <v>26</v>
      </c>
    </row>
    <row r="12" spans="1:4" ht="15">
      <c r="A12" s="20" t="s">
        <v>4</v>
      </c>
      <c r="B12" s="20" t="s">
        <v>425</v>
      </c>
      <c r="C12" s="20" t="s">
        <v>351</v>
      </c>
      <c r="D12" s="20" t="s">
        <v>653</v>
      </c>
    </row>
    <row r="13" spans="1:4" ht="14.25">
      <c r="A13" s="97"/>
      <c r="B13" s="61" t="s">
        <v>427</v>
      </c>
      <c r="C13" s="98">
        <f>C14</f>
        <v>0</v>
      </c>
      <c r="D13" s="98">
        <f>D14</f>
        <v>0</v>
      </c>
    </row>
    <row r="14" spans="1:4" ht="60">
      <c r="A14" s="99">
        <v>1</v>
      </c>
      <c r="B14" s="21" t="s">
        <v>428</v>
      </c>
      <c r="C14" s="100">
        <v>0</v>
      </c>
      <c r="D14" s="100">
        <v>0</v>
      </c>
    </row>
    <row r="15" spans="1:4" ht="14.25">
      <c r="A15" s="97"/>
      <c r="B15" s="61" t="s">
        <v>429</v>
      </c>
      <c r="C15" s="98">
        <f>C16+C17+C18</f>
        <v>13.4</v>
      </c>
      <c r="D15" s="98">
        <f>D16+D17+D18</f>
        <v>13.4</v>
      </c>
    </row>
    <row r="16" spans="1:4" ht="90">
      <c r="A16" s="99">
        <v>2</v>
      </c>
      <c r="B16" s="21" t="s">
        <v>430</v>
      </c>
      <c r="C16" s="100">
        <v>12.8</v>
      </c>
      <c r="D16" s="100">
        <v>12.8</v>
      </c>
    </row>
    <row r="17" spans="1:4" ht="30">
      <c r="A17" s="99">
        <v>3</v>
      </c>
      <c r="B17" s="21" t="s">
        <v>431</v>
      </c>
      <c r="C17" s="100">
        <v>0.6</v>
      </c>
      <c r="D17" s="100">
        <v>0.6</v>
      </c>
    </row>
    <row r="18" spans="1:4" ht="45">
      <c r="A18" s="99">
        <v>4</v>
      </c>
      <c r="B18" s="21" t="s">
        <v>277</v>
      </c>
      <c r="C18" s="100">
        <v>0</v>
      </c>
      <c r="D18" s="100">
        <v>0</v>
      </c>
    </row>
    <row r="19" spans="1:4" ht="14.25">
      <c r="A19" s="487" t="s">
        <v>432</v>
      </c>
      <c r="B19" s="487"/>
      <c r="C19" s="98">
        <f>C13+C15</f>
        <v>13.4</v>
      </c>
      <c r="D19" s="98">
        <f>D13+D15</f>
        <v>13.4</v>
      </c>
    </row>
    <row r="20" ht="15">
      <c r="B20" s="101"/>
    </row>
    <row r="21" ht="15">
      <c r="B21" s="101"/>
    </row>
    <row r="22" ht="15">
      <c r="B22" s="101"/>
    </row>
    <row r="23" ht="15">
      <c r="B23" s="101"/>
    </row>
    <row r="24" ht="15">
      <c r="B24" s="101"/>
    </row>
    <row r="25" ht="15">
      <c r="B25" s="101"/>
    </row>
    <row r="26" ht="15">
      <c r="B26" s="101"/>
    </row>
    <row r="27" ht="15">
      <c r="B27" s="101"/>
    </row>
    <row r="28" ht="15">
      <c r="B28" s="32"/>
    </row>
    <row r="29" ht="15">
      <c r="B29" s="32"/>
    </row>
    <row r="30" ht="15">
      <c r="B30" s="32"/>
    </row>
  </sheetData>
  <sheetProtection selectLockedCells="1" selectUnlockedCells="1"/>
  <mergeCells count="3">
    <mergeCell ref="A8:D8"/>
    <mergeCell ref="A9:C9"/>
    <mergeCell ref="A19:B19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E1" sqref="E1:E4"/>
    </sheetView>
  </sheetViews>
  <sheetFormatPr defaultColWidth="9.00390625" defaultRowHeight="12.75"/>
  <cols>
    <col min="1" max="1" width="8.625" style="14" customWidth="1"/>
    <col min="2" max="2" width="24.25390625" style="14" customWidth="1"/>
    <col min="3" max="3" width="30.125" style="15" customWidth="1"/>
    <col min="4" max="5" width="29.875" style="15" customWidth="1"/>
  </cols>
  <sheetData>
    <row r="1" spans="4:5" ht="15">
      <c r="D1" s="2"/>
      <c r="E1" s="2" t="s">
        <v>31</v>
      </c>
    </row>
    <row r="2" spans="4:5" ht="15">
      <c r="D2" s="2"/>
      <c r="E2" s="2" t="s">
        <v>1</v>
      </c>
    </row>
    <row r="3" spans="4:5" ht="15">
      <c r="D3" s="2"/>
      <c r="E3" s="2" t="s">
        <v>2</v>
      </c>
    </row>
    <row r="4" spans="4:5" ht="15">
      <c r="D4" s="2"/>
      <c r="E4" s="2" t="s">
        <v>657</v>
      </c>
    </row>
    <row r="5" spans="4:5" ht="15">
      <c r="D5" s="16"/>
      <c r="E5" s="16"/>
    </row>
    <row r="8" spans="1:5" ht="12.75" customHeight="1">
      <c r="A8" s="459" t="s">
        <v>531</v>
      </c>
      <c r="B8" s="459"/>
      <c r="C8" s="459"/>
      <c r="D8" s="459"/>
      <c r="E8" s="459"/>
    </row>
    <row r="9" spans="1:5" ht="18.75" customHeight="1">
      <c r="A9" s="459"/>
      <c r="B9" s="459"/>
      <c r="C9" s="459"/>
      <c r="D9" s="459"/>
      <c r="E9" s="459"/>
    </row>
    <row r="10" ht="11.25" customHeight="1"/>
    <row r="11" spans="1:5" ht="46.5" customHeight="1">
      <c r="A11" s="17" t="s">
        <v>32</v>
      </c>
      <c r="B11" s="17" t="s">
        <v>33</v>
      </c>
      <c r="C11" s="484" t="s">
        <v>34</v>
      </c>
      <c r="D11" s="484"/>
      <c r="E11" s="18" t="s">
        <v>35</v>
      </c>
    </row>
    <row r="12" spans="1:5" ht="33" customHeight="1">
      <c r="A12" s="19">
        <v>650</v>
      </c>
      <c r="B12" s="20" t="s">
        <v>36</v>
      </c>
      <c r="C12" s="488" t="s">
        <v>37</v>
      </c>
      <c r="D12" s="488"/>
      <c r="E12" s="22">
        <f>SUM(E13:E18)</f>
        <v>0</v>
      </c>
    </row>
    <row r="13" spans="1:5" ht="45" customHeight="1">
      <c r="A13" s="23">
        <v>650</v>
      </c>
      <c r="B13" s="20" t="s">
        <v>38</v>
      </c>
      <c r="C13" s="458" t="s">
        <v>39</v>
      </c>
      <c r="D13" s="458"/>
      <c r="E13" s="22">
        <v>0</v>
      </c>
    </row>
    <row r="14" spans="1:5" ht="45" customHeight="1">
      <c r="A14" s="23">
        <v>650</v>
      </c>
      <c r="B14" s="20" t="s">
        <v>40</v>
      </c>
      <c r="C14" s="458" t="s">
        <v>41</v>
      </c>
      <c r="D14" s="458"/>
      <c r="E14" s="22">
        <v>0</v>
      </c>
    </row>
    <row r="15" spans="1:5" ht="45" customHeight="1">
      <c r="A15" s="23">
        <v>650</v>
      </c>
      <c r="B15" s="20" t="s">
        <v>42</v>
      </c>
      <c r="C15" s="458" t="s">
        <v>43</v>
      </c>
      <c r="D15" s="458"/>
      <c r="E15" s="22">
        <v>0</v>
      </c>
    </row>
    <row r="16" spans="1:5" ht="45" customHeight="1">
      <c r="A16" s="23">
        <v>650</v>
      </c>
      <c r="B16" s="20" t="s">
        <v>44</v>
      </c>
      <c r="C16" s="458" t="s">
        <v>45</v>
      </c>
      <c r="D16" s="458"/>
      <c r="E16" s="22">
        <v>0</v>
      </c>
    </row>
    <row r="17" spans="1:5" ht="30" customHeight="1">
      <c r="A17" s="23">
        <v>650</v>
      </c>
      <c r="B17" s="20" t="s">
        <v>46</v>
      </c>
      <c r="C17" s="458" t="s">
        <v>47</v>
      </c>
      <c r="D17" s="458"/>
      <c r="E17" s="22">
        <v>-5847.7</v>
      </c>
    </row>
    <row r="18" spans="1:5" ht="30" customHeight="1">
      <c r="A18" s="23">
        <v>650</v>
      </c>
      <c r="B18" s="20" t="s">
        <v>48</v>
      </c>
      <c r="C18" s="458" t="s">
        <v>49</v>
      </c>
      <c r="D18" s="458"/>
      <c r="E18" s="22">
        <v>5847.7</v>
      </c>
    </row>
    <row r="19" spans="1:5" ht="15">
      <c r="A19" s="24"/>
      <c r="B19" s="24"/>
      <c r="C19" s="25"/>
      <c r="D19" s="25"/>
      <c r="E19" s="25"/>
    </row>
    <row r="20" spans="1:5" ht="15">
      <c r="A20" s="24"/>
      <c r="B20" s="24"/>
      <c r="C20" s="25"/>
      <c r="D20" s="25"/>
      <c r="E20" s="25"/>
    </row>
    <row r="21" spans="1:5" ht="15">
      <c r="A21" s="24"/>
      <c r="B21" s="24"/>
      <c r="C21" s="25"/>
      <c r="D21" s="25"/>
      <c r="E21" s="25"/>
    </row>
    <row r="22" spans="1:5" ht="15">
      <c r="A22" s="24"/>
      <c r="B22" s="24"/>
      <c r="C22" s="26"/>
      <c r="D22" s="26"/>
      <c r="E22" s="26"/>
    </row>
    <row r="23" spans="1:5" ht="15">
      <c r="A23" s="24"/>
      <c r="B23" s="24"/>
      <c r="C23" s="26"/>
      <c r="D23" s="26"/>
      <c r="E23" s="26"/>
    </row>
    <row r="24" spans="1:5" ht="15">
      <c r="A24" s="24"/>
      <c r="B24" s="24"/>
      <c r="C24" s="26"/>
      <c r="D24" s="26"/>
      <c r="E24" s="26"/>
    </row>
    <row r="25" spans="1:5" ht="15">
      <c r="A25" s="24"/>
      <c r="B25" s="24"/>
      <c r="C25" s="26"/>
      <c r="D25" s="26"/>
      <c r="E25" s="26"/>
    </row>
    <row r="26" spans="1:5" ht="15">
      <c r="A26" s="24"/>
      <c r="B26" s="24"/>
      <c r="C26" s="26"/>
      <c r="D26" s="26"/>
      <c r="E26" s="26"/>
    </row>
    <row r="27" spans="1:5" ht="15">
      <c r="A27" s="24"/>
      <c r="B27" s="24"/>
      <c r="C27" s="26"/>
      <c r="D27" s="26"/>
      <c r="E27" s="26"/>
    </row>
    <row r="28" spans="1:5" ht="15">
      <c r="A28" s="24"/>
      <c r="B28" s="24"/>
      <c r="C28" s="26"/>
      <c r="D28" s="26"/>
      <c r="E28" s="26"/>
    </row>
    <row r="29" spans="1:5" ht="15">
      <c r="A29" s="24"/>
      <c r="B29" s="24"/>
      <c r="C29" s="26"/>
      <c r="D29" s="26"/>
      <c r="E29" s="26"/>
    </row>
    <row r="30" spans="1:5" ht="15">
      <c r="A30" s="24"/>
      <c r="B30" s="24"/>
      <c r="C30" s="26"/>
      <c r="D30" s="26"/>
      <c r="E30" s="26"/>
    </row>
    <row r="31" spans="1:5" ht="15">
      <c r="A31" s="24"/>
      <c r="B31" s="24"/>
      <c r="C31" s="26"/>
      <c r="D31" s="26"/>
      <c r="E31" s="26"/>
    </row>
    <row r="32" spans="1:5" ht="15">
      <c r="A32" s="24"/>
      <c r="B32" s="24"/>
      <c r="C32" s="26"/>
      <c r="D32" s="26"/>
      <c r="E32" s="26"/>
    </row>
    <row r="33" spans="1:5" ht="15">
      <c r="A33" s="24"/>
      <c r="B33" s="24"/>
      <c r="C33" s="26"/>
      <c r="D33" s="26"/>
      <c r="E33" s="26"/>
    </row>
    <row r="34" spans="1:5" ht="15">
      <c r="A34" s="24"/>
      <c r="B34" s="24"/>
      <c r="C34" s="26"/>
      <c r="D34" s="26"/>
      <c r="E34" s="26"/>
    </row>
    <row r="35" spans="1:5" ht="15">
      <c r="A35" s="24"/>
      <c r="B35" s="24"/>
      <c r="C35" s="26"/>
      <c r="D35" s="26"/>
      <c r="E35" s="26"/>
    </row>
    <row r="36" spans="1:5" ht="15">
      <c r="A36" s="24"/>
      <c r="B36" s="24"/>
      <c r="C36" s="26"/>
      <c r="D36" s="26"/>
      <c r="E36" s="26"/>
    </row>
    <row r="37" spans="1:5" ht="15">
      <c r="A37" s="24"/>
      <c r="B37" s="24"/>
      <c r="C37" s="26"/>
      <c r="D37" s="26"/>
      <c r="E37" s="26"/>
    </row>
    <row r="38" spans="1:5" ht="15">
      <c r="A38" s="24"/>
      <c r="B38" s="24"/>
      <c r="C38" s="26"/>
      <c r="D38" s="26"/>
      <c r="E38" s="26"/>
    </row>
    <row r="39" spans="1:5" ht="15">
      <c r="A39" s="24"/>
      <c r="B39" s="24"/>
      <c r="C39" s="26"/>
      <c r="D39" s="26"/>
      <c r="E39" s="26"/>
    </row>
    <row r="40" spans="1:5" ht="15">
      <c r="A40" s="24"/>
      <c r="B40" s="24"/>
      <c r="C40" s="26"/>
      <c r="D40" s="26"/>
      <c r="E40" s="26"/>
    </row>
    <row r="41" spans="1:5" ht="15">
      <c r="A41" s="24"/>
      <c r="B41" s="24"/>
      <c r="C41" s="26"/>
      <c r="D41" s="26"/>
      <c r="E41" s="26"/>
    </row>
    <row r="42" spans="1:5" ht="15">
      <c r="A42" s="24"/>
      <c r="B42" s="24"/>
      <c r="C42" s="26"/>
      <c r="D42" s="26"/>
      <c r="E42" s="26"/>
    </row>
    <row r="43" spans="1:5" ht="15">
      <c r="A43" s="24"/>
      <c r="B43" s="24"/>
      <c r="C43" s="26"/>
      <c r="D43" s="26"/>
      <c r="E43" s="26"/>
    </row>
    <row r="44" spans="1:5" ht="15">
      <c r="A44" s="24"/>
      <c r="B44" s="24"/>
      <c r="C44" s="26"/>
      <c r="D44" s="26"/>
      <c r="E44" s="26"/>
    </row>
    <row r="45" spans="1:5" ht="15">
      <c r="A45" s="24"/>
      <c r="B45" s="24"/>
      <c r="C45" s="26"/>
      <c r="D45" s="26"/>
      <c r="E45" s="26"/>
    </row>
    <row r="46" spans="1:5" ht="15">
      <c r="A46" s="24"/>
      <c r="B46" s="24"/>
      <c r="C46" s="26"/>
      <c r="D46" s="26"/>
      <c r="E46" s="26"/>
    </row>
    <row r="47" spans="1:5" ht="15">
      <c r="A47" s="24"/>
      <c r="B47" s="24"/>
      <c r="C47" s="26"/>
      <c r="D47" s="26"/>
      <c r="E47" s="26"/>
    </row>
    <row r="48" spans="1:5" ht="15">
      <c r="A48" s="24"/>
      <c r="B48" s="24"/>
      <c r="C48" s="26"/>
      <c r="D48" s="26"/>
      <c r="E48" s="26"/>
    </row>
    <row r="49" spans="1:5" ht="15">
      <c r="A49" s="24"/>
      <c r="B49" s="24"/>
      <c r="C49" s="26"/>
      <c r="D49" s="26"/>
      <c r="E49" s="26"/>
    </row>
    <row r="50" spans="1:5" ht="15">
      <c r="A50" s="24"/>
      <c r="B50" s="24"/>
      <c r="C50" s="26"/>
      <c r="D50" s="26"/>
      <c r="E50" s="26"/>
    </row>
    <row r="51" spans="1:5" ht="15">
      <c r="A51" s="24"/>
      <c r="B51" s="24"/>
      <c r="C51" s="26"/>
      <c r="D51" s="26"/>
      <c r="E51" s="26"/>
    </row>
    <row r="52" spans="1:5" ht="15">
      <c r="A52" s="24"/>
      <c r="B52" s="24"/>
      <c r="C52" s="26"/>
      <c r="D52" s="26"/>
      <c r="E52" s="26"/>
    </row>
    <row r="53" spans="1:5" ht="15">
      <c r="A53" s="24"/>
      <c r="B53" s="24"/>
      <c r="C53" s="26"/>
      <c r="D53" s="26"/>
      <c r="E53" s="26"/>
    </row>
    <row r="54" spans="1:5" ht="15">
      <c r="A54" s="24"/>
      <c r="B54" s="24"/>
      <c r="C54" s="26"/>
      <c r="D54" s="26"/>
      <c r="E54" s="26"/>
    </row>
    <row r="55" spans="1:5" ht="15">
      <c r="A55" s="24"/>
      <c r="B55" s="24"/>
      <c r="C55" s="26"/>
      <c r="D55" s="26"/>
      <c r="E55" s="26"/>
    </row>
    <row r="56" spans="1:5" ht="15">
      <c r="A56" s="24"/>
      <c r="B56" s="24"/>
      <c r="C56" s="26"/>
      <c r="D56" s="26"/>
      <c r="E56" s="26"/>
    </row>
    <row r="57" spans="1:5" ht="15">
      <c r="A57" s="24"/>
      <c r="B57" s="24"/>
      <c r="C57" s="26"/>
      <c r="D57" s="26"/>
      <c r="E57" s="26"/>
    </row>
    <row r="58" spans="1:5" ht="15">
      <c r="A58" s="24"/>
      <c r="B58" s="24"/>
      <c r="C58" s="26"/>
      <c r="D58" s="26"/>
      <c r="E58" s="26"/>
    </row>
    <row r="59" spans="1:5" ht="15">
      <c r="A59" s="24"/>
      <c r="B59" s="24"/>
      <c r="C59" s="26"/>
      <c r="D59" s="26"/>
      <c r="E59" s="26"/>
    </row>
    <row r="60" spans="1:5" ht="15">
      <c r="A60" s="24"/>
      <c r="B60" s="24"/>
      <c r="C60" s="26"/>
      <c r="D60" s="26"/>
      <c r="E60" s="26"/>
    </row>
    <row r="61" spans="1:5" ht="15">
      <c r="A61" s="24"/>
      <c r="B61" s="24"/>
      <c r="C61" s="26"/>
      <c r="D61" s="26"/>
      <c r="E61" s="26"/>
    </row>
    <row r="62" spans="1:5" ht="15">
      <c r="A62" s="24"/>
      <c r="B62" s="24"/>
      <c r="C62" s="26"/>
      <c r="D62" s="26"/>
      <c r="E62" s="26"/>
    </row>
    <row r="63" spans="1:5" ht="15">
      <c r="A63" s="24"/>
      <c r="B63" s="24"/>
      <c r="C63" s="26"/>
      <c r="D63" s="26"/>
      <c r="E63" s="26"/>
    </row>
    <row r="64" spans="1:5" ht="15">
      <c r="A64" s="24"/>
      <c r="B64" s="24"/>
      <c r="C64" s="26"/>
      <c r="D64" s="26"/>
      <c r="E64" s="26"/>
    </row>
    <row r="65" spans="1:5" ht="15">
      <c r="A65" s="24"/>
      <c r="B65" s="24"/>
      <c r="C65" s="26"/>
      <c r="D65" s="26"/>
      <c r="E65" s="26"/>
    </row>
    <row r="66" spans="1:5" ht="15">
      <c r="A66" s="24"/>
      <c r="B66" s="24"/>
      <c r="C66" s="26"/>
      <c r="D66" s="26"/>
      <c r="E66" s="26"/>
    </row>
    <row r="67" spans="1:5" ht="15">
      <c r="A67" s="24"/>
      <c r="B67" s="24"/>
      <c r="C67" s="26"/>
      <c r="D67" s="26"/>
      <c r="E67" s="26"/>
    </row>
    <row r="68" spans="1:5" ht="15">
      <c r="A68" s="24"/>
      <c r="B68" s="24"/>
      <c r="C68" s="26"/>
      <c r="D68" s="26"/>
      <c r="E68" s="26"/>
    </row>
    <row r="69" spans="1:5" ht="15">
      <c r="A69" s="24"/>
      <c r="B69" s="24"/>
      <c r="C69" s="26"/>
      <c r="D69" s="26"/>
      <c r="E69" s="26"/>
    </row>
    <row r="70" spans="1:5" ht="15">
      <c r="A70" s="24"/>
      <c r="B70" s="24"/>
      <c r="C70" s="26"/>
      <c r="D70" s="26"/>
      <c r="E70" s="26"/>
    </row>
    <row r="71" spans="1:5" ht="15">
      <c r="A71" s="24"/>
      <c r="B71" s="24"/>
      <c r="C71" s="26"/>
      <c r="D71" s="26"/>
      <c r="E71" s="26"/>
    </row>
    <row r="72" spans="1:5" ht="15">
      <c r="A72" s="24"/>
      <c r="B72" s="24"/>
      <c r="C72" s="26"/>
      <c r="D72" s="26"/>
      <c r="E72" s="26"/>
    </row>
    <row r="73" spans="1:5" ht="15">
      <c r="A73" s="24"/>
      <c r="B73" s="24"/>
      <c r="C73" s="26"/>
      <c r="D73" s="26"/>
      <c r="E73" s="26"/>
    </row>
    <row r="74" spans="1:5" ht="15">
      <c r="A74" s="24"/>
      <c r="B74" s="24"/>
      <c r="C74" s="26"/>
      <c r="D74" s="26"/>
      <c r="E74" s="26"/>
    </row>
    <row r="75" spans="1:5" ht="15">
      <c r="A75" s="24"/>
      <c r="B75" s="24"/>
      <c r="C75" s="26"/>
      <c r="D75" s="26"/>
      <c r="E75" s="26"/>
    </row>
    <row r="76" spans="1:5" ht="15">
      <c r="A76" s="24"/>
      <c r="B76" s="24"/>
      <c r="C76" s="26"/>
      <c r="D76" s="26"/>
      <c r="E76" s="26"/>
    </row>
    <row r="77" spans="1:5" ht="15">
      <c r="A77" s="24"/>
      <c r="B77" s="24"/>
      <c r="C77" s="26"/>
      <c r="D77" s="26"/>
      <c r="E77" s="26"/>
    </row>
    <row r="78" spans="1:5" ht="15">
      <c r="A78" s="24"/>
      <c r="B78" s="24"/>
      <c r="C78" s="26"/>
      <c r="D78" s="26"/>
      <c r="E78" s="26"/>
    </row>
    <row r="79" spans="1:5" ht="15">
      <c r="A79" s="24"/>
      <c r="B79" s="24"/>
      <c r="C79" s="26"/>
      <c r="D79" s="26"/>
      <c r="E79" s="26"/>
    </row>
    <row r="80" spans="1:5" ht="15">
      <c r="A80" s="24"/>
      <c r="B80" s="24"/>
      <c r="C80" s="26"/>
      <c r="D80" s="26"/>
      <c r="E80" s="26"/>
    </row>
    <row r="81" spans="1:5" ht="15">
      <c r="A81" s="24"/>
      <c r="B81" s="24"/>
      <c r="C81" s="26"/>
      <c r="D81" s="26"/>
      <c r="E81" s="26"/>
    </row>
    <row r="82" spans="1:5" ht="15">
      <c r="A82" s="24"/>
      <c r="B82" s="24"/>
      <c r="C82" s="26"/>
      <c r="D82" s="26"/>
      <c r="E82" s="26"/>
    </row>
    <row r="83" spans="1:5" ht="15">
      <c r="A83" s="24"/>
      <c r="B83" s="24"/>
      <c r="C83" s="26"/>
      <c r="D83" s="26"/>
      <c r="E83" s="26"/>
    </row>
    <row r="84" spans="1:5" ht="15">
      <c r="A84" s="24"/>
      <c r="B84" s="24"/>
      <c r="C84" s="26"/>
      <c r="D84" s="26"/>
      <c r="E84" s="26"/>
    </row>
    <row r="85" spans="1:5" ht="15">
      <c r="A85" s="24"/>
      <c r="B85" s="24"/>
      <c r="C85" s="26"/>
      <c r="D85" s="26"/>
      <c r="E85" s="26"/>
    </row>
    <row r="86" spans="1:5" ht="15">
      <c r="A86" s="24"/>
      <c r="B86" s="24"/>
      <c r="C86" s="26"/>
      <c r="D86" s="26"/>
      <c r="E86" s="26"/>
    </row>
    <row r="87" spans="1:5" ht="15">
      <c r="A87" s="24"/>
      <c r="B87" s="24"/>
      <c r="C87" s="26"/>
      <c r="D87" s="26"/>
      <c r="E87" s="26"/>
    </row>
    <row r="88" spans="1:5" ht="15">
      <c r="A88" s="24"/>
      <c r="B88" s="24"/>
      <c r="C88" s="26"/>
      <c r="D88" s="26"/>
      <c r="E88" s="26"/>
    </row>
    <row r="89" spans="1:5" ht="15">
      <c r="A89" s="24"/>
      <c r="B89" s="24"/>
      <c r="C89" s="26"/>
      <c r="D89" s="26"/>
      <c r="E89" s="26"/>
    </row>
    <row r="90" spans="1:5" ht="15">
      <c r="A90" s="24"/>
      <c r="B90" s="24"/>
      <c r="C90" s="26"/>
      <c r="D90" s="26"/>
      <c r="E90" s="26"/>
    </row>
    <row r="91" spans="1:5" ht="15">
      <c r="A91" s="24"/>
      <c r="B91" s="24"/>
      <c r="C91" s="26"/>
      <c r="D91" s="26"/>
      <c r="E91" s="26"/>
    </row>
    <row r="92" spans="1:5" ht="15">
      <c r="A92" s="24"/>
      <c r="B92" s="24"/>
      <c r="C92" s="26"/>
      <c r="D92" s="26"/>
      <c r="E92" s="26"/>
    </row>
    <row r="93" spans="1:5" ht="15">
      <c r="A93" s="24"/>
      <c r="B93" s="24"/>
      <c r="C93" s="26"/>
      <c r="D93" s="26"/>
      <c r="E93" s="26"/>
    </row>
    <row r="94" spans="3:5" ht="15">
      <c r="C94" s="27"/>
      <c r="D94" s="27"/>
      <c r="E94" s="27"/>
    </row>
    <row r="95" spans="3:5" ht="15">
      <c r="C95" s="27"/>
      <c r="D95" s="27"/>
      <c r="E95" s="27"/>
    </row>
    <row r="96" spans="3:5" ht="15">
      <c r="C96" s="27"/>
      <c r="D96" s="27"/>
      <c r="E96" s="27"/>
    </row>
    <row r="97" spans="3:5" ht="15">
      <c r="C97" s="27"/>
      <c r="D97" s="27"/>
      <c r="E97" s="27"/>
    </row>
    <row r="98" spans="3:5" ht="15">
      <c r="C98" s="27"/>
      <c r="D98" s="27"/>
      <c r="E98" s="27"/>
    </row>
    <row r="99" spans="3:5" ht="15">
      <c r="C99" s="27"/>
      <c r="D99" s="27"/>
      <c r="E99" s="27"/>
    </row>
    <row r="100" spans="3:5" ht="15">
      <c r="C100" s="27"/>
      <c r="D100" s="27"/>
      <c r="E100" s="27"/>
    </row>
    <row r="101" spans="3:5" ht="15">
      <c r="C101" s="27"/>
      <c r="D101" s="27"/>
      <c r="E101" s="27"/>
    </row>
    <row r="102" spans="3:5" ht="15">
      <c r="C102" s="27"/>
      <c r="D102" s="27"/>
      <c r="E102" s="27"/>
    </row>
    <row r="103" spans="3:5" ht="15">
      <c r="C103" s="27"/>
      <c r="D103" s="27"/>
      <c r="E103" s="27"/>
    </row>
    <row r="104" spans="3:5" ht="15">
      <c r="C104" s="27"/>
      <c r="D104" s="27"/>
      <c r="E104" s="27"/>
    </row>
    <row r="105" spans="3:5" ht="15">
      <c r="C105" s="27"/>
      <c r="D105" s="27"/>
      <c r="E105" s="27"/>
    </row>
    <row r="106" spans="3:5" ht="15">
      <c r="C106" s="27"/>
      <c r="D106" s="27"/>
      <c r="E106" s="27"/>
    </row>
    <row r="107" spans="3:5" ht="15">
      <c r="C107" s="27"/>
      <c r="D107" s="27"/>
      <c r="E107" s="27"/>
    </row>
    <row r="108" spans="3:5" ht="15">
      <c r="C108" s="27"/>
      <c r="D108" s="27"/>
      <c r="E108" s="27"/>
    </row>
    <row r="109" spans="3:5" ht="15">
      <c r="C109" s="27"/>
      <c r="D109" s="27"/>
      <c r="E109" s="27"/>
    </row>
    <row r="110" spans="3:5" ht="15">
      <c r="C110" s="27"/>
      <c r="D110" s="27"/>
      <c r="E110" s="27"/>
    </row>
    <row r="111" spans="3:5" ht="15">
      <c r="C111" s="27"/>
      <c r="D111" s="27"/>
      <c r="E111" s="27"/>
    </row>
    <row r="112" spans="3:5" ht="15">
      <c r="C112" s="27"/>
      <c r="D112" s="27"/>
      <c r="E112" s="27"/>
    </row>
    <row r="113" spans="3:5" ht="15">
      <c r="C113" s="27"/>
      <c r="D113" s="27"/>
      <c r="E113" s="27"/>
    </row>
    <row r="114" spans="3:5" ht="15">
      <c r="C114" s="27"/>
      <c r="D114" s="27"/>
      <c r="E114" s="27"/>
    </row>
    <row r="115" spans="3:5" ht="15">
      <c r="C115" s="27"/>
      <c r="D115" s="27"/>
      <c r="E115" s="27"/>
    </row>
    <row r="116" spans="3:5" ht="15">
      <c r="C116" s="27"/>
      <c r="D116" s="27"/>
      <c r="E116" s="27"/>
    </row>
  </sheetData>
  <sheetProtection selectLockedCells="1" selectUnlockedCells="1"/>
  <mergeCells count="9">
    <mergeCell ref="C16:D16"/>
    <mergeCell ref="C17:D17"/>
    <mergeCell ref="C18:D18"/>
    <mergeCell ref="A8:E9"/>
    <mergeCell ref="C11:D11"/>
    <mergeCell ref="C12:D12"/>
    <mergeCell ref="C13:D13"/>
    <mergeCell ref="C14:D14"/>
    <mergeCell ref="C15:D15"/>
  </mergeCells>
  <printOptions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D1" sqref="D1:E4"/>
    </sheetView>
  </sheetViews>
  <sheetFormatPr defaultColWidth="9.00390625" defaultRowHeight="12.75"/>
  <cols>
    <col min="1" max="1" width="8.625" style="14" customWidth="1"/>
    <col min="2" max="2" width="24.25390625" style="14" customWidth="1"/>
    <col min="3" max="3" width="60.75390625" style="15" customWidth="1"/>
    <col min="4" max="5" width="12.75390625" style="15" customWidth="1"/>
  </cols>
  <sheetData>
    <row r="1" spans="4:5" ht="15">
      <c r="D1" s="2"/>
      <c r="E1" s="2" t="s">
        <v>50</v>
      </c>
    </row>
    <row r="2" spans="4:5" ht="15">
      <c r="D2" s="2"/>
      <c r="E2" s="2" t="s">
        <v>1</v>
      </c>
    </row>
    <row r="3" spans="4:5" ht="15">
      <c r="D3" s="2"/>
      <c r="E3" s="2" t="s">
        <v>2</v>
      </c>
    </row>
    <row r="4" spans="4:5" ht="15">
      <c r="D4" s="2"/>
      <c r="E4" s="2" t="s">
        <v>657</v>
      </c>
    </row>
    <row r="5" spans="4:5" ht="15">
      <c r="D5" s="16"/>
      <c r="E5" s="16"/>
    </row>
    <row r="8" spans="1:5" ht="20.25" customHeight="1">
      <c r="A8" s="459" t="s">
        <v>654</v>
      </c>
      <c r="B8" s="459"/>
      <c r="C8" s="459"/>
      <c r="D8" s="459"/>
      <c r="E8" s="459"/>
    </row>
    <row r="9" spans="1:5" ht="12.75" customHeight="1">
      <c r="A9" s="28"/>
      <c r="B9" s="28"/>
      <c r="C9" s="28"/>
      <c r="D9" s="28"/>
      <c r="E9" s="28"/>
    </row>
    <row r="10" ht="15">
      <c r="E10" s="2" t="s">
        <v>52</v>
      </c>
    </row>
    <row r="11" spans="1:5" s="29" customFormat="1" ht="60" customHeight="1">
      <c r="A11" s="20" t="s">
        <v>32</v>
      </c>
      <c r="B11" s="20" t="s">
        <v>33</v>
      </c>
      <c r="C11" s="23" t="s">
        <v>34</v>
      </c>
      <c r="D11" s="20" t="s">
        <v>351</v>
      </c>
      <c r="E11" s="20" t="s">
        <v>653</v>
      </c>
    </row>
    <row r="12" spans="1:5" s="29" customFormat="1" ht="30" customHeight="1">
      <c r="A12" s="23">
        <v>650</v>
      </c>
      <c r="B12" s="20" t="s">
        <v>36</v>
      </c>
      <c r="C12" s="30" t="s">
        <v>37</v>
      </c>
      <c r="D12" s="31">
        <f>SUM(D13:D18)</f>
        <v>0</v>
      </c>
      <c r="E12" s="31">
        <f>SUM(E13:E18)</f>
        <v>0</v>
      </c>
    </row>
    <row r="13" spans="1:5" s="29" customFormat="1" ht="30" customHeight="1">
      <c r="A13" s="23">
        <v>650</v>
      </c>
      <c r="B13" s="20" t="s">
        <v>38</v>
      </c>
      <c r="C13" s="30" t="s">
        <v>39</v>
      </c>
      <c r="D13" s="31">
        <v>0</v>
      </c>
      <c r="E13" s="31">
        <v>0</v>
      </c>
    </row>
    <row r="14" spans="1:5" s="29" customFormat="1" ht="45" customHeight="1">
      <c r="A14" s="23">
        <v>650</v>
      </c>
      <c r="B14" s="20" t="s">
        <v>40</v>
      </c>
      <c r="C14" s="30" t="s">
        <v>41</v>
      </c>
      <c r="D14" s="31">
        <v>0</v>
      </c>
      <c r="E14" s="31">
        <v>0</v>
      </c>
    </row>
    <row r="15" spans="1:5" s="29" customFormat="1" ht="45" customHeight="1">
      <c r="A15" s="23">
        <v>650</v>
      </c>
      <c r="B15" s="20" t="s">
        <v>54</v>
      </c>
      <c r="C15" s="30" t="s">
        <v>43</v>
      </c>
      <c r="D15" s="31">
        <v>0</v>
      </c>
      <c r="E15" s="31">
        <v>0</v>
      </c>
    </row>
    <row r="16" spans="1:5" s="29" customFormat="1" ht="45" customHeight="1">
      <c r="A16" s="23">
        <v>650</v>
      </c>
      <c r="B16" s="20" t="s">
        <v>44</v>
      </c>
      <c r="C16" s="30" t="s">
        <v>45</v>
      </c>
      <c r="D16" s="31">
        <v>0</v>
      </c>
      <c r="E16" s="31">
        <v>0</v>
      </c>
    </row>
    <row r="17" spans="1:5" s="29" customFormat="1" ht="30.75" customHeight="1">
      <c r="A17" s="23">
        <v>650</v>
      </c>
      <c r="B17" s="20" t="s">
        <v>46</v>
      </c>
      <c r="C17" s="30" t="s">
        <v>47</v>
      </c>
      <c r="D17" s="31">
        <v>-5508.7</v>
      </c>
      <c r="E17" s="31">
        <v>-5492.8</v>
      </c>
    </row>
    <row r="18" spans="1:5" s="29" customFormat="1" ht="30" customHeight="1">
      <c r="A18" s="23">
        <v>650</v>
      </c>
      <c r="B18" s="20" t="s">
        <v>48</v>
      </c>
      <c r="C18" s="30" t="s">
        <v>49</v>
      </c>
      <c r="D18" s="31">
        <v>5508.7</v>
      </c>
      <c r="E18" s="31">
        <v>5492.8</v>
      </c>
    </row>
    <row r="19" spans="1:5" s="29" customFormat="1" ht="15">
      <c r="A19" s="32"/>
      <c r="B19" s="32"/>
      <c r="C19" s="32"/>
      <c r="D19" s="32"/>
      <c r="E19" s="32"/>
    </row>
    <row r="20" spans="1:5" ht="15">
      <c r="A20" s="24"/>
      <c r="B20" s="24"/>
      <c r="C20" s="25"/>
      <c r="D20" s="25"/>
      <c r="E20" s="25"/>
    </row>
    <row r="21" spans="1:5" ht="15">
      <c r="A21" s="24"/>
      <c r="B21" s="24"/>
      <c r="C21" s="25"/>
      <c r="D21" s="25"/>
      <c r="E21" s="25"/>
    </row>
    <row r="22" spans="1:5" ht="15">
      <c r="A22" s="24"/>
      <c r="B22" s="24"/>
      <c r="C22" s="26"/>
      <c r="D22" s="26"/>
      <c r="E22" s="26"/>
    </row>
    <row r="23" spans="1:5" ht="15">
      <c r="A23" s="24"/>
      <c r="B23" s="24"/>
      <c r="C23" s="26"/>
      <c r="D23" s="26"/>
      <c r="E23" s="26"/>
    </row>
    <row r="24" spans="1:5" ht="15">
      <c r="A24" s="24"/>
      <c r="B24" s="24"/>
      <c r="C24" s="26"/>
      <c r="D24" s="26"/>
      <c r="E24" s="26"/>
    </row>
    <row r="25" spans="1:5" ht="15">
      <c r="A25" s="24"/>
      <c r="B25" s="24"/>
      <c r="C25" s="26"/>
      <c r="D25" s="26"/>
      <c r="E25" s="26"/>
    </row>
    <row r="26" spans="1:5" ht="15">
      <c r="A26" s="24"/>
      <c r="B26" s="24"/>
      <c r="C26" s="26"/>
      <c r="D26" s="26"/>
      <c r="E26" s="26"/>
    </row>
    <row r="27" spans="1:5" ht="15">
      <c r="A27" s="24"/>
      <c r="B27" s="24"/>
      <c r="C27" s="26"/>
      <c r="D27" s="26"/>
      <c r="E27" s="26"/>
    </row>
    <row r="28" spans="1:5" ht="15">
      <c r="A28" s="24"/>
      <c r="B28" s="24"/>
      <c r="C28" s="26"/>
      <c r="D28" s="26"/>
      <c r="E28" s="26"/>
    </row>
    <row r="29" spans="1:5" ht="15">
      <c r="A29" s="24"/>
      <c r="B29" s="24"/>
      <c r="C29" s="26"/>
      <c r="D29" s="26"/>
      <c r="E29" s="26"/>
    </row>
    <row r="30" spans="1:5" ht="15">
      <c r="A30" s="24"/>
      <c r="B30" s="24"/>
      <c r="C30" s="26"/>
      <c r="D30" s="26"/>
      <c r="E30" s="26"/>
    </row>
    <row r="31" spans="1:5" ht="15">
      <c r="A31" s="24"/>
      <c r="B31" s="24"/>
      <c r="C31" s="26"/>
      <c r="D31" s="26"/>
      <c r="E31" s="26"/>
    </row>
    <row r="32" spans="1:5" ht="15">
      <c r="A32" s="24"/>
      <c r="B32" s="24"/>
      <c r="C32" s="26"/>
      <c r="D32" s="26"/>
      <c r="E32" s="26"/>
    </row>
    <row r="33" spans="1:5" ht="15">
      <c r="A33" s="24"/>
      <c r="B33" s="24"/>
      <c r="C33" s="26"/>
      <c r="D33" s="26"/>
      <c r="E33" s="26"/>
    </row>
    <row r="34" spans="1:5" ht="15">
      <c r="A34" s="24"/>
      <c r="B34" s="24"/>
      <c r="C34" s="26"/>
      <c r="D34" s="26"/>
      <c r="E34" s="26"/>
    </row>
    <row r="35" spans="1:5" ht="15">
      <c r="A35" s="24"/>
      <c r="B35" s="24"/>
      <c r="C35" s="26"/>
      <c r="D35" s="26"/>
      <c r="E35" s="26"/>
    </row>
    <row r="36" spans="1:5" ht="15">
      <c r="A36" s="24"/>
      <c r="B36" s="24"/>
      <c r="C36" s="26"/>
      <c r="D36" s="26"/>
      <c r="E36" s="26"/>
    </row>
    <row r="37" spans="1:5" ht="15">
      <c r="A37" s="24"/>
      <c r="B37" s="24"/>
      <c r="C37" s="26"/>
      <c r="D37" s="26"/>
      <c r="E37" s="26"/>
    </row>
    <row r="38" spans="1:5" ht="15">
      <c r="A38" s="24"/>
      <c r="B38" s="24"/>
      <c r="C38" s="26"/>
      <c r="D38" s="26"/>
      <c r="E38" s="26"/>
    </row>
    <row r="39" spans="1:5" ht="15">
      <c r="A39" s="24"/>
      <c r="B39" s="24"/>
      <c r="C39" s="26"/>
      <c r="D39" s="26"/>
      <c r="E39" s="26"/>
    </row>
    <row r="40" spans="1:5" ht="15">
      <c r="A40" s="24"/>
      <c r="B40" s="24"/>
      <c r="C40" s="26"/>
      <c r="D40" s="26"/>
      <c r="E40" s="26"/>
    </row>
    <row r="41" spans="1:5" ht="15">
      <c r="A41" s="24"/>
      <c r="B41" s="24"/>
      <c r="C41" s="26"/>
      <c r="D41" s="26"/>
      <c r="E41" s="26"/>
    </row>
    <row r="42" spans="1:5" ht="15">
      <c r="A42" s="24"/>
      <c r="B42" s="24"/>
      <c r="C42" s="26"/>
      <c r="D42" s="26"/>
      <c r="E42" s="26"/>
    </row>
    <row r="43" spans="1:5" ht="15">
      <c r="A43" s="24"/>
      <c r="B43" s="24"/>
      <c r="C43" s="26"/>
      <c r="D43" s="26"/>
      <c r="E43" s="26"/>
    </row>
    <row r="44" spans="1:5" ht="15">
      <c r="A44" s="24"/>
      <c r="B44" s="24"/>
      <c r="C44" s="26"/>
      <c r="D44" s="26"/>
      <c r="E44" s="26"/>
    </row>
    <row r="45" spans="1:5" ht="15">
      <c r="A45" s="24"/>
      <c r="B45" s="24"/>
      <c r="C45" s="26"/>
      <c r="D45" s="26"/>
      <c r="E45" s="26"/>
    </row>
    <row r="46" spans="1:5" ht="15">
      <c r="A46" s="24"/>
      <c r="B46" s="24"/>
      <c r="C46" s="26"/>
      <c r="D46" s="26"/>
      <c r="E46" s="26"/>
    </row>
    <row r="47" spans="1:5" ht="15">
      <c r="A47" s="24"/>
      <c r="B47" s="24"/>
      <c r="C47" s="26"/>
      <c r="D47" s="26"/>
      <c r="E47" s="26"/>
    </row>
    <row r="48" spans="1:5" ht="15">
      <c r="A48" s="24"/>
      <c r="B48" s="24"/>
      <c r="C48" s="26"/>
      <c r="D48" s="26"/>
      <c r="E48" s="26"/>
    </row>
    <row r="49" spans="1:5" ht="15">
      <c r="A49" s="24"/>
      <c r="B49" s="24"/>
      <c r="C49" s="26"/>
      <c r="D49" s="26"/>
      <c r="E49" s="26"/>
    </row>
    <row r="50" spans="1:5" ht="15">
      <c r="A50" s="24"/>
      <c r="B50" s="24"/>
      <c r="C50" s="26"/>
      <c r="D50" s="26"/>
      <c r="E50" s="26"/>
    </row>
    <row r="51" spans="1:5" ht="15">
      <c r="A51" s="24"/>
      <c r="B51" s="24"/>
      <c r="C51" s="26"/>
      <c r="D51" s="26"/>
      <c r="E51" s="26"/>
    </row>
    <row r="52" spans="1:5" ht="15">
      <c r="A52" s="24"/>
      <c r="B52" s="24"/>
      <c r="C52" s="26"/>
      <c r="D52" s="26"/>
      <c r="E52" s="26"/>
    </row>
    <row r="53" spans="1:5" ht="15">
      <c r="A53" s="24"/>
      <c r="B53" s="24"/>
      <c r="C53" s="26"/>
      <c r="D53" s="26"/>
      <c r="E53" s="26"/>
    </row>
    <row r="54" spans="1:5" ht="15">
      <c r="A54" s="24"/>
      <c r="B54" s="24"/>
      <c r="C54" s="26"/>
      <c r="D54" s="26"/>
      <c r="E54" s="26"/>
    </row>
    <row r="55" spans="1:5" ht="15">
      <c r="A55" s="24"/>
      <c r="B55" s="24"/>
      <c r="C55" s="26"/>
      <c r="D55" s="26"/>
      <c r="E55" s="26"/>
    </row>
    <row r="56" spans="1:5" ht="15">
      <c r="A56" s="24"/>
      <c r="B56" s="24"/>
      <c r="C56" s="26"/>
      <c r="D56" s="26"/>
      <c r="E56" s="26"/>
    </row>
    <row r="57" spans="1:5" ht="15">
      <c r="A57" s="24"/>
      <c r="B57" s="24"/>
      <c r="C57" s="26"/>
      <c r="D57" s="26"/>
      <c r="E57" s="26"/>
    </row>
    <row r="58" spans="1:5" ht="15">
      <c r="A58" s="24"/>
      <c r="B58" s="24"/>
      <c r="C58" s="26"/>
      <c r="D58" s="26"/>
      <c r="E58" s="26"/>
    </row>
    <row r="59" spans="1:5" ht="15">
      <c r="A59" s="24"/>
      <c r="B59" s="24"/>
      <c r="C59" s="26"/>
      <c r="D59" s="26"/>
      <c r="E59" s="26"/>
    </row>
    <row r="60" spans="1:5" ht="15">
      <c r="A60" s="24"/>
      <c r="B60" s="24"/>
      <c r="C60" s="26"/>
      <c r="D60" s="26"/>
      <c r="E60" s="26"/>
    </row>
    <row r="61" spans="1:5" ht="15">
      <c r="A61" s="24"/>
      <c r="B61" s="24"/>
      <c r="C61" s="26"/>
      <c r="D61" s="26"/>
      <c r="E61" s="26"/>
    </row>
    <row r="62" spans="1:5" ht="15">
      <c r="A62" s="24"/>
      <c r="B62" s="24"/>
      <c r="C62" s="26"/>
      <c r="D62" s="26"/>
      <c r="E62" s="26"/>
    </row>
    <row r="63" spans="1:5" ht="15">
      <c r="A63" s="24"/>
      <c r="B63" s="24"/>
      <c r="C63" s="26"/>
      <c r="D63" s="26"/>
      <c r="E63" s="26"/>
    </row>
    <row r="64" spans="1:5" ht="15">
      <c r="A64" s="24"/>
      <c r="B64" s="24"/>
      <c r="C64" s="26"/>
      <c r="D64" s="26"/>
      <c r="E64" s="26"/>
    </row>
    <row r="65" spans="1:5" ht="15">
      <c r="A65" s="24"/>
      <c r="B65" s="24"/>
      <c r="C65" s="26"/>
      <c r="D65" s="26"/>
      <c r="E65" s="26"/>
    </row>
    <row r="66" spans="1:5" ht="15">
      <c r="A66" s="24"/>
      <c r="B66" s="24"/>
      <c r="C66" s="26"/>
      <c r="D66" s="26"/>
      <c r="E66" s="26"/>
    </row>
    <row r="67" spans="1:5" ht="15">
      <c r="A67" s="24"/>
      <c r="B67" s="24"/>
      <c r="C67" s="26"/>
      <c r="D67" s="26"/>
      <c r="E67" s="26"/>
    </row>
    <row r="68" spans="1:5" ht="15">
      <c r="A68" s="24"/>
      <c r="B68" s="24"/>
      <c r="C68" s="26"/>
      <c r="D68" s="26"/>
      <c r="E68" s="26"/>
    </row>
    <row r="69" spans="1:5" ht="15">
      <c r="A69" s="24"/>
      <c r="B69" s="24"/>
      <c r="C69" s="26"/>
      <c r="D69" s="26"/>
      <c r="E69" s="26"/>
    </row>
    <row r="70" spans="1:5" ht="15">
      <c r="A70" s="24"/>
      <c r="B70" s="24"/>
      <c r="C70" s="26"/>
      <c r="D70" s="26"/>
      <c r="E70" s="26"/>
    </row>
    <row r="71" spans="1:5" ht="15">
      <c r="A71" s="24"/>
      <c r="B71" s="24"/>
      <c r="C71" s="26"/>
      <c r="D71" s="26"/>
      <c r="E71" s="26"/>
    </row>
    <row r="72" spans="1:5" ht="15">
      <c r="A72" s="24"/>
      <c r="B72" s="24"/>
      <c r="C72" s="26"/>
      <c r="D72" s="26"/>
      <c r="E72" s="26"/>
    </row>
    <row r="73" spans="1:5" ht="15">
      <c r="A73" s="24"/>
      <c r="B73" s="24"/>
      <c r="C73" s="26"/>
      <c r="D73" s="26"/>
      <c r="E73" s="26"/>
    </row>
    <row r="74" spans="1:5" ht="15">
      <c r="A74" s="24"/>
      <c r="B74" s="24"/>
      <c r="C74" s="26"/>
      <c r="D74" s="26"/>
      <c r="E74" s="26"/>
    </row>
    <row r="75" spans="1:5" ht="15">
      <c r="A75" s="24"/>
      <c r="B75" s="24"/>
      <c r="C75" s="26"/>
      <c r="D75" s="26"/>
      <c r="E75" s="26"/>
    </row>
    <row r="76" spans="1:5" ht="15">
      <c r="A76" s="24"/>
      <c r="B76" s="24"/>
      <c r="C76" s="26"/>
      <c r="D76" s="26"/>
      <c r="E76" s="26"/>
    </row>
    <row r="77" spans="1:5" ht="15">
      <c r="A77" s="24"/>
      <c r="B77" s="24"/>
      <c r="C77" s="26"/>
      <c r="D77" s="26"/>
      <c r="E77" s="26"/>
    </row>
    <row r="78" spans="1:5" ht="15">
      <c r="A78" s="24"/>
      <c r="B78" s="24"/>
      <c r="C78" s="26"/>
      <c r="D78" s="26"/>
      <c r="E78" s="26"/>
    </row>
    <row r="79" spans="1:5" ht="15">
      <c r="A79" s="24"/>
      <c r="B79" s="24"/>
      <c r="C79" s="26"/>
      <c r="D79" s="26"/>
      <c r="E79" s="26"/>
    </row>
    <row r="80" spans="1:5" ht="15">
      <c r="A80" s="24"/>
      <c r="B80" s="24"/>
      <c r="C80" s="26"/>
      <c r="D80" s="26"/>
      <c r="E80" s="26"/>
    </row>
    <row r="81" spans="1:5" ht="15">
      <c r="A81" s="24"/>
      <c r="B81" s="24"/>
      <c r="C81" s="26"/>
      <c r="D81" s="26"/>
      <c r="E81" s="26"/>
    </row>
    <row r="82" spans="1:5" ht="15">
      <c r="A82" s="24"/>
      <c r="B82" s="24"/>
      <c r="C82" s="26"/>
      <c r="D82" s="26"/>
      <c r="E82" s="26"/>
    </row>
    <row r="83" spans="1:5" ht="15">
      <c r="A83" s="24"/>
      <c r="B83" s="24"/>
      <c r="C83" s="26"/>
      <c r="D83" s="26"/>
      <c r="E83" s="26"/>
    </row>
    <row r="84" spans="1:5" ht="15">
      <c r="A84" s="24"/>
      <c r="B84" s="24"/>
      <c r="C84" s="26"/>
      <c r="D84" s="26"/>
      <c r="E84" s="26"/>
    </row>
    <row r="85" spans="1:5" ht="15">
      <c r="A85" s="24"/>
      <c r="B85" s="24"/>
      <c r="C85" s="26"/>
      <c r="D85" s="26"/>
      <c r="E85" s="26"/>
    </row>
    <row r="86" spans="1:5" ht="15">
      <c r="A86" s="24"/>
      <c r="B86" s="24"/>
      <c r="C86" s="26"/>
      <c r="D86" s="26"/>
      <c r="E86" s="26"/>
    </row>
    <row r="87" spans="1:5" ht="15">
      <c r="A87" s="24"/>
      <c r="B87" s="24"/>
      <c r="C87" s="26"/>
      <c r="D87" s="26"/>
      <c r="E87" s="26"/>
    </row>
    <row r="88" spans="1:5" ht="15">
      <c r="A88" s="24"/>
      <c r="B88" s="24"/>
      <c r="C88" s="26"/>
      <c r="D88" s="26"/>
      <c r="E88" s="26"/>
    </row>
    <row r="89" spans="1:5" ht="15">
      <c r="A89" s="24"/>
      <c r="B89" s="24"/>
      <c r="C89" s="26"/>
      <c r="D89" s="26"/>
      <c r="E89" s="26"/>
    </row>
    <row r="90" spans="1:5" ht="15">
      <c r="A90" s="24"/>
      <c r="B90" s="24"/>
      <c r="C90" s="26"/>
      <c r="D90" s="26"/>
      <c r="E90" s="26"/>
    </row>
    <row r="91" spans="1:5" ht="15">
      <c r="A91" s="24"/>
      <c r="B91" s="24"/>
      <c r="C91" s="26"/>
      <c r="D91" s="26"/>
      <c r="E91" s="26"/>
    </row>
    <row r="92" spans="1:5" ht="15">
      <c r="A92" s="24"/>
      <c r="B92" s="24"/>
      <c r="C92" s="26"/>
      <c r="D92" s="26"/>
      <c r="E92" s="26"/>
    </row>
    <row r="93" spans="1:5" ht="15">
      <c r="A93" s="24"/>
      <c r="B93" s="24"/>
      <c r="C93" s="26"/>
      <c r="D93" s="26"/>
      <c r="E93" s="26"/>
    </row>
    <row r="94" spans="3:5" ht="15">
      <c r="C94" s="27"/>
      <c r="D94" s="27"/>
      <c r="E94" s="27"/>
    </row>
    <row r="95" spans="3:5" ht="15">
      <c r="C95" s="27"/>
      <c r="D95" s="27"/>
      <c r="E95" s="27"/>
    </row>
    <row r="96" spans="3:5" ht="15">
      <c r="C96" s="27"/>
      <c r="D96" s="27"/>
      <c r="E96" s="27"/>
    </row>
    <row r="97" spans="3:5" ht="15">
      <c r="C97" s="27"/>
      <c r="D97" s="27"/>
      <c r="E97" s="27"/>
    </row>
    <row r="98" spans="3:5" ht="15">
      <c r="C98" s="27"/>
      <c r="D98" s="27"/>
      <c r="E98" s="27"/>
    </row>
    <row r="99" spans="3:5" ht="15">
      <c r="C99" s="27"/>
      <c r="D99" s="27"/>
      <c r="E99" s="27"/>
    </row>
    <row r="100" spans="3:5" ht="15">
      <c r="C100" s="27"/>
      <c r="D100" s="27"/>
      <c r="E100" s="27"/>
    </row>
    <row r="101" spans="3:5" ht="15">
      <c r="C101" s="27"/>
      <c r="D101" s="27"/>
      <c r="E101" s="27"/>
    </row>
    <row r="102" spans="3:5" ht="15">
      <c r="C102" s="27"/>
      <c r="D102" s="27"/>
      <c r="E102" s="27"/>
    </row>
    <row r="103" spans="3:5" ht="15">
      <c r="C103" s="27"/>
      <c r="D103" s="27"/>
      <c r="E103" s="27"/>
    </row>
    <row r="104" spans="3:5" ht="15">
      <c r="C104" s="27"/>
      <c r="D104" s="27"/>
      <c r="E104" s="27"/>
    </row>
    <row r="105" spans="3:5" ht="15">
      <c r="C105" s="27"/>
      <c r="D105" s="27"/>
      <c r="E105" s="27"/>
    </row>
    <row r="106" spans="3:5" ht="15">
      <c r="C106" s="27"/>
      <c r="D106" s="27"/>
      <c r="E106" s="27"/>
    </row>
    <row r="107" spans="3:5" ht="15">
      <c r="C107" s="27"/>
      <c r="D107" s="27"/>
      <c r="E107" s="27"/>
    </row>
    <row r="108" spans="3:5" ht="15">
      <c r="C108" s="27"/>
      <c r="D108" s="27"/>
      <c r="E108" s="27"/>
    </row>
    <row r="109" spans="3:5" ht="15">
      <c r="C109" s="27"/>
      <c r="D109" s="27"/>
      <c r="E109" s="27"/>
    </row>
    <row r="110" spans="3:5" ht="15">
      <c r="C110" s="27"/>
      <c r="D110" s="27"/>
      <c r="E110" s="27"/>
    </row>
    <row r="111" spans="3:5" ht="15">
      <c r="C111" s="27"/>
      <c r="D111" s="27"/>
      <c r="E111" s="27"/>
    </row>
    <row r="112" spans="3:5" ht="15">
      <c r="C112" s="27"/>
      <c r="D112" s="27"/>
      <c r="E112" s="27"/>
    </row>
    <row r="113" spans="3:5" ht="15">
      <c r="C113" s="27"/>
      <c r="D113" s="27"/>
      <c r="E113" s="27"/>
    </row>
    <row r="114" spans="3:5" ht="15">
      <c r="C114" s="27"/>
      <c r="D114" s="27"/>
      <c r="E114" s="27"/>
    </row>
    <row r="115" spans="3:5" ht="15">
      <c r="C115" s="27"/>
      <c r="D115" s="27"/>
      <c r="E115" s="27"/>
    </row>
    <row r="116" spans="3:5" ht="15">
      <c r="C116" s="27"/>
      <c r="D116" s="27"/>
      <c r="E116" s="27"/>
    </row>
  </sheetData>
  <sheetProtection selectLockedCells="1" selectUnlockedCells="1"/>
  <mergeCells count="1">
    <mergeCell ref="A8:E8"/>
  </mergeCells>
  <printOptions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zoomScale="80" zoomScaleNormal="80" zoomScalePageLayoutView="0" workbookViewId="0" topLeftCell="A1">
      <selection activeCell="D7" sqref="D7"/>
    </sheetView>
  </sheetViews>
  <sheetFormatPr defaultColWidth="9.00390625" defaultRowHeight="12.75"/>
  <cols>
    <col min="1" max="1" width="16.375" style="70" customWidth="1"/>
    <col min="2" max="2" width="24.25390625" style="70" customWidth="1"/>
    <col min="3" max="3" width="30.125" style="71" customWidth="1"/>
    <col min="4" max="4" width="29.875" style="71" customWidth="1"/>
  </cols>
  <sheetData>
    <row r="1" ht="15">
      <c r="D1" s="2" t="s">
        <v>352</v>
      </c>
    </row>
    <row r="2" ht="15">
      <c r="D2" s="2" t="s">
        <v>1</v>
      </c>
    </row>
    <row r="3" ht="15">
      <c r="D3" s="2" t="s">
        <v>2</v>
      </c>
    </row>
    <row r="4" ht="15">
      <c r="D4" s="2" t="s">
        <v>657</v>
      </c>
    </row>
    <row r="5" ht="12.75">
      <c r="D5" s="34"/>
    </row>
    <row r="8" spans="1:4" ht="13.5" customHeight="1">
      <c r="A8" s="455" t="s">
        <v>665</v>
      </c>
      <c r="B8" s="455"/>
      <c r="C8" s="455"/>
      <c r="D8" s="455"/>
    </row>
    <row r="9" spans="1:4" ht="21" customHeight="1">
      <c r="A9" s="455"/>
      <c r="B9" s="455"/>
      <c r="C9" s="455"/>
      <c r="D9" s="455"/>
    </row>
    <row r="11" spans="1:4" ht="42.75" customHeight="1">
      <c r="A11" s="72" t="s">
        <v>354</v>
      </c>
      <c r="B11" s="72" t="s">
        <v>355</v>
      </c>
      <c r="C11" s="456" t="s">
        <v>356</v>
      </c>
      <c r="D11" s="456"/>
    </row>
    <row r="12" spans="1:4" ht="50.25" customHeight="1">
      <c r="A12" s="73">
        <v>650</v>
      </c>
      <c r="B12" s="74"/>
      <c r="C12" s="457" t="s">
        <v>357</v>
      </c>
      <c r="D12" s="457"/>
    </row>
    <row r="13" spans="1:4" s="45" customFormat="1" ht="75.75" customHeight="1">
      <c r="A13" s="23"/>
      <c r="B13" s="20" t="s">
        <v>358</v>
      </c>
      <c r="C13" s="449" t="s">
        <v>359</v>
      </c>
      <c r="D13" s="449"/>
    </row>
    <row r="14" spans="1:4" s="45" customFormat="1" ht="78.75" customHeight="1">
      <c r="A14" s="23"/>
      <c r="B14" s="20" t="s">
        <v>360</v>
      </c>
      <c r="C14" s="449" t="s">
        <v>361</v>
      </c>
      <c r="D14" s="449"/>
    </row>
    <row r="15" spans="1:4" s="45" customFormat="1" ht="72" customHeight="1">
      <c r="A15" s="23"/>
      <c r="B15" s="20" t="s">
        <v>658</v>
      </c>
      <c r="C15" s="449" t="s">
        <v>659</v>
      </c>
      <c r="D15" s="449"/>
    </row>
    <row r="16" spans="1:4" s="45" customFormat="1" ht="72" customHeight="1">
      <c r="A16" s="23"/>
      <c r="B16" s="20" t="s">
        <v>660</v>
      </c>
      <c r="C16" s="449" t="s">
        <v>661</v>
      </c>
      <c r="D16" s="449"/>
    </row>
    <row r="17" spans="1:4" s="45" customFormat="1" ht="72" customHeight="1">
      <c r="A17" s="23"/>
      <c r="B17" s="20" t="s">
        <v>662</v>
      </c>
      <c r="C17" s="449" t="s">
        <v>663</v>
      </c>
      <c r="D17" s="449"/>
    </row>
    <row r="18" spans="1:4" s="45" customFormat="1" ht="69" customHeight="1">
      <c r="A18" s="23"/>
      <c r="B18" s="20" t="s">
        <v>362</v>
      </c>
      <c r="C18" s="451" t="s">
        <v>474</v>
      </c>
      <c r="D18" s="452"/>
    </row>
    <row r="19" spans="1:4" s="45" customFormat="1" ht="60" customHeight="1">
      <c r="A19" s="23"/>
      <c r="B19" s="20" t="s">
        <v>363</v>
      </c>
      <c r="C19" s="449" t="s">
        <v>461</v>
      </c>
      <c r="D19" s="449"/>
    </row>
    <row r="20" spans="1:4" s="45" customFormat="1" ht="100.5" customHeight="1">
      <c r="A20" s="169"/>
      <c r="B20" s="440" t="s">
        <v>522</v>
      </c>
      <c r="C20" s="453" t="s">
        <v>518</v>
      </c>
      <c r="D20" s="454"/>
    </row>
    <row r="21" spans="1:4" s="45" customFormat="1" ht="97.5" customHeight="1">
      <c r="A21" s="169"/>
      <c r="B21" s="440" t="s">
        <v>523</v>
      </c>
      <c r="C21" s="453" t="s">
        <v>519</v>
      </c>
      <c r="D21" s="454"/>
    </row>
    <row r="22" spans="1:4" s="45" customFormat="1" ht="83.25" customHeight="1">
      <c r="A22" s="169"/>
      <c r="B22" s="440" t="s">
        <v>524</v>
      </c>
      <c r="C22" s="453" t="s">
        <v>525</v>
      </c>
      <c r="D22" s="454"/>
    </row>
    <row r="23" spans="1:4" s="45" customFormat="1" ht="49.5" customHeight="1">
      <c r="A23" s="23"/>
      <c r="B23" s="20" t="s">
        <v>364</v>
      </c>
      <c r="C23" s="449" t="s">
        <v>475</v>
      </c>
      <c r="D23" s="449"/>
    </row>
    <row r="24" spans="1:4" s="45" customFormat="1" ht="71.25" customHeight="1">
      <c r="A24" s="23"/>
      <c r="B24" s="20" t="s">
        <v>365</v>
      </c>
      <c r="C24" s="449" t="s">
        <v>476</v>
      </c>
      <c r="D24" s="449"/>
    </row>
    <row r="25" spans="1:4" s="45" customFormat="1" ht="34.5" customHeight="1">
      <c r="A25" s="23"/>
      <c r="B25" s="20" t="s">
        <v>366</v>
      </c>
      <c r="C25" s="449" t="s">
        <v>469</v>
      </c>
      <c r="D25" s="449"/>
    </row>
    <row r="26" spans="1:4" s="45" customFormat="1" ht="75" customHeight="1">
      <c r="A26" s="23"/>
      <c r="B26" s="20" t="s">
        <v>367</v>
      </c>
      <c r="C26" s="449" t="s">
        <v>477</v>
      </c>
      <c r="D26" s="449"/>
    </row>
    <row r="27" spans="1:4" ht="75" customHeight="1">
      <c r="A27" s="23"/>
      <c r="B27" s="20" t="s">
        <v>368</v>
      </c>
      <c r="C27" s="449" t="s">
        <v>478</v>
      </c>
      <c r="D27" s="449"/>
    </row>
    <row r="28" spans="1:4" ht="85.5" customHeight="1">
      <c r="A28" s="23"/>
      <c r="B28" s="20" t="s">
        <v>369</v>
      </c>
      <c r="C28" s="449" t="s">
        <v>479</v>
      </c>
      <c r="D28" s="449"/>
    </row>
    <row r="29" spans="1:4" ht="88.5" customHeight="1">
      <c r="A29" s="23"/>
      <c r="B29" s="20" t="s">
        <v>370</v>
      </c>
      <c r="C29" s="449" t="s">
        <v>480</v>
      </c>
      <c r="D29" s="449"/>
    </row>
    <row r="30" spans="1:4" ht="45" customHeight="1">
      <c r="A30" s="23"/>
      <c r="B30" s="20" t="s">
        <v>509</v>
      </c>
      <c r="C30" s="449" t="s">
        <v>664</v>
      </c>
      <c r="D30" s="449"/>
    </row>
    <row r="31" spans="1:4" ht="45" customHeight="1">
      <c r="A31" s="23"/>
      <c r="B31" s="20" t="s">
        <v>371</v>
      </c>
      <c r="C31" s="451" t="s">
        <v>483</v>
      </c>
      <c r="D31" s="452"/>
    </row>
    <row r="32" spans="1:4" ht="74.25" customHeight="1">
      <c r="A32" s="169"/>
      <c r="B32" s="440" t="s">
        <v>526</v>
      </c>
      <c r="C32" s="453" t="s">
        <v>520</v>
      </c>
      <c r="D32" s="454"/>
    </row>
    <row r="33" spans="1:4" ht="58.5" customHeight="1">
      <c r="A33" s="169"/>
      <c r="B33" s="440" t="s">
        <v>527</v>
      </c>
      <c r="C33" s="453" t="s">
        <v>521</v>
      </c>
      <c r="D33" s="454"/>
    </row>
    <row r="34" spans="1:4" ht="62.25" customHeight="1">
      <c r="A34" s="23"/>
      <c r="B34" s="20" t="s">
        <v>505</v>
      </c>
      <c r="C34" s="449" t="s">
        <v>484</v>
      </c>
      <c r="D34" s="449"/>
    </row>
    <row r="35" spans="1:4" ht="60" customHeight="1">
      <c r="A35" s="23"/>
      <c r="B35" s="20" t="s">
        <v>372</v>
      </c>
      <c r="C35" s="449" t="s">
        <v>481</v>
      </c>
      <c r="D35" s="449"/>
    </row>
    <row r="36" spans="1:4" ht="45" customHeight="1">
      <c r="A36" s="23"/>
      <c r="B36" s="20" t="s">
        <v>373</v>
      </c>
      <c r="C36" s="449" t="s">
        <v>482</v>
      </c>
      <c r="D36" s="449"/>
    </row>
    <row r="37" spans="1:4" ht="45" customHeight="1">
      <c r="A37" s="23"/>
      <c r="B37" s="20" t="s">
        <v>374</v>
      </c>
      <c r="C37" s="449" t="s">
        <v>485</v>
      </c>
      <c r="D37" s="449"/>
    </row>
    <row r="38" spans="1:4" ht="30" customHeight="1">
      <c r="A38" s="23"/>
      <c r="B38" s="20" t="s">
        <v>375</v>
      </c>
      <c r="C38" s="449" t="s">
        <v>471</v>
      </c>
      <c r="D38" s="449"/>
    </row>
    <row r="39" spans="1:4" ht="15" customHeight="1">
      <c r="A39" s="23"/>
      <c r="B39" s="20" t="s">
        <v>376</v>
      </c>
      <c r="C39" s="449" t="s">
        <v>473</v>
      </c>
      <c r="D39" s="449"/>
    </row>
    <row r="40" spans="1:4" ht="30.75" customHeight="1">
      <c r="A40" s="23"/>
      <c r="B40" s="20" t="s">
        <v>377</v>
      </c>
      <c r="C40" s="449" t="s">
        <v>486</v>
      </c>
      <c r="D40" s="449"/>
    </row>
    <row r="41" spans="1:4" ht="36.75" customHeight="1">
      <c r="A41" s="23"/>
      <c r="B41" s="20" t="s">
        <v>378</v>
      </c>
      <c r="C41" s="449" t="s">
        <v>487</v>
      </c>
      <c r="D41" s="449"/>
    </row>
    <row r="42" spans="1:4" ht="70.5" customHeight="1">
      <c r="A42" s="23"/>
      <c r="B42" s="20" t="s">
        <v>379</v>
      </c>
      <c r="C42" s="449" t="s">
        <v>488</v>
      </c>
      <c r="D42" s="449"/>
    </row>
    <row r="43" spans="1:4" ht="73.5" customHeight="1">
      <c r="A43" s="23"/>
      <c r="B43" s="20" t="s">
        <v>380</v>
      </c>
      <c r="C43" s="449" t="s">
        <v>489</v>
      </c>
      <c r="D43" s="449"/>
    </row>
    <row r="44" spans="1:4" ht="60" customHeight="1">
      <c r="A44" s="23"/>
      <c r="B44" s="20" t="s">
        <v>381</v>
      </c>
      <c r="C44" s="449" t="s">
        <v>490</v>
      </c>
      <c r="D44" s="449"/>
    </row>
    <row r="45" spans="1:4" ht="45" customHeight="1">
      <c r="A45" s="23"/>
      <c r="B45" s="20" t="s">
        <v>382</v>
      </c>
      <c r="C45" s="449" t="s">
        <v>491</v>
      </c>
      <c r="D45" s="449"/>
    </row>
    <row r="46" spans="1:4" ht="45" customHeight="1">
      <c r="A46" s="23"/>
      <c r="B46" s="20" t="s">
        <v>383</v>
      </c>
      <c r="C46" s="449" t="s">
        <v>492</v>
      </c>
      <c r="D46" s="449"/>
    </row>
    <row r="47" spans="1:4" ht="42" customHeight="1">
      <c r="A47" s="23"/>
      <c r="B47" s="20" t="s">
        <v>384</v>
      </c>
      <c r="C47" s="449" t="s">
        <v>465</v>
      </c>
      <c r="D47" s="449"/>
    </row>
    <row r="48" spans="1:4" ht="30" customHeight="1">
      <c r="A48" s="23"/>
      <c r="B48" s="20" t="s">
        <v>385</v>
      </c>
      <c r="C48" s="449" t="s">
        <v>493</v>
      </c>
      <c r="D48" s="449"/>
    </row>
    <row r="49" spans="1:4" ht="30" customHeight="1">
      <c r="A49" s="23"/>
      <c r="B49" s="20" t="s">
        <v>386</v>
      </c>
      <c r="C49" s="449" t="s">
        <v>494</v>
      </c>
      <c r="D49" s="449"/>
    </row>
    <row r="50" spans="1:4" ht="59.25" customHeight="1">
      <c r="A50" s="23"/>
      <c r="B50" s="20" t="s">
        <v>387</v>
      </c>
      <c r="C50" s="449" t="s">
        <v>495</v>
      </c>
      <c r="D50" s="449"/>
    </row>
    <row r="51" spans="1:4" ht="59.25" customHeight="1">
      <c r="A51" s="23"/>
      <c r="B51" s="20" t="s">
        <v>501</v>
      </c>
      <c r="C51" s="451" t="s">
        <v>452</v>
      </c>
      <c r="D51" s="452"/>
    </row>
    <row r="52" spans="1:4" ht="60" customHeight="1">
      <c r="A52" s="23"/>
      <c r="B52" s="20" t="s">
        <v>388</v>
      </c>
      <c r="C52" s="449" t="s">
        <v>451</v>
      </c>
      <c r="D52" s="449"/>
    </row>
    <row r="53" spans="1:4" ht="30.75" customHeight="1">
      <c r="A53" s="23"/>
      <c r="B53" s="20" t="s">
        <v>389</v>
      </c>
      <c r="C53" s="449" t="s">
        <v>496</v>
      </c>
      <c r="D53" s="449"/>
    </row>
    <row r="54" spans="1:4" ht="82.5" customHeight="1">
      <c r="A54" s="23"/>
      <c r="B54" s="17" t="s">
        <v>390</v>
      </c>
      <c r="C54" s="449" t="s">
        <v>497</v>
      </c>
      <c r="D54" s="449"/>
    </row>
    <row r="55" spans="1:4" ht="69" customHeight="1">
      <c r="A55" s="23"/>
      <c r="B55" s="20" t="s">
        <v>391</v>
      </c>
      <c r="C55" s="449" t="s">
        <v>498</v>
      </c>
      <c r="D55" s="449"/>
    </row>
    <row r="56" spans="1:4" ht="45" customHeight="1">
      <c r="A56" s="23"/>
      <c r="B56" s="20" t="s">
        <v>392</v>
      </c>
      <c r="C56" s="449" t="s">
        <v>499</v>
      </c>
      <c r="D56" s="449"/>
    </row>
    <row r="57" spans="1:4" ht="41.25" customHeight="1">
      <c r="A57" s="441"/>
      <c r="B57" s="442" t="s">
        <v>393</v>
      </c>
      <c r="C57" s="450" t="s">
        <v>500</v>
      </c>
      <c r="D57" s="450"/>
    </row>
    <row r="58" spans="1:4" ht="58.5" customHeight="1" hidden="1">
      <c r="A58" s="125"/>
      <c r="B58" s="125"/>
      <c r="C58" s="447"/>
      <c r="D58" s="448"/>
    </row>
    <row r="59" spans="1:4" ht="38.25" customHeight="1" hidden="1">
      <c r="A59" s="125"/>
      <c r="B59" s="125"/>
      <c r="C59" s="447"/>
      <c r="D59" s="448"/>
    </row>
    <row r="60" spans="1:4" ht="12.75">
      <c r="A60" s="75"/>
      <c r="B60" s="75"/>
      <c r="C60" s="76"/>
      <c r="D60" s="76"/>
    </row>
    <row r="61" spans="1:4" ht="12.75">
      <c r="A61" s="75"/>
      <c r="B61" s="75"/>
      <c r="C61" s="76"/>
      <c r="D61" s="76"/>
    </row>
    <row r="62" spans="1:4" ht="12.75">
      <c r="A62" s="75"/>
      <c r="B62" s="75"/>
      <c r="C62" s="76"/>
      <c r="D62" s="76"/>
    </row>
    <row r="63" spans="1:4" ht="12.75">
      <c r="A63" s="75"/>
      <c r="B63" s="75"/>
      <c r="C63" s="76"/>
      <c r="D63" s="76"/>
    </row>
    <row r="64" spans="1:4" ht="12.75">
      <c r="A64" s="75"/>
      <c r="B64" s="75"/>
      <c r="C64" s="76"/>
      <c r="D64" s="76"/>
    </row>
    <row r="65" spans="1:4" ht="12.75">
      <c r="A65" s="75"/>
      <c r="B65" s="75"/>
      <c r="C65" s="76"/>
      <c r="D65" s="76"/>
    </row>
    <row r="66" spans="1:4" ht="12.75">
      <c r="A66" s="75"/>
      <c r="B66" s="75"/>
      <c r="C66" s="76"/>
      <c r="D66" s="76"/>
    </row>
    <row r="67" spans="1:4" ht="12.75">
      <c r="A67" s="75"/>
      <c r="B67" s="75"/>
      <c r="C67" s="76"/>
      <c r="D67" s="76"/>
    </row>
    <row r="68" spans="1:4" ht="12.75">
      <c r="A68" s="75"/>
      <c r="B68" s="75"/>
      <c r="C68" s="76"/>
      <c r="D68" s="76"/>
    </row>
    <row r="69" spans="1:4" ht="12.75">
      <c r="A69" s="75"/>
      <c r="B69" s="75"/>
      <c r="C69" s="76"/>
      <c r="D69" s="76"/>
    </row>
    <row r="70" spans="1:4" ht="12.75">
      <c r="A70" s="75"/>
      <c r="B70" s="75"/>
      <c r="C70" s="76"/>
      <c r="D70" s="76"/>
    </row>
    <row r="71" spans="1:4" ht="12.75">
      <c r="A71" s="75"/>
      <c r="B71" s="75"/>
      <c r="C71" s="76"/>
      <c r="D71" s="76"/>
    </row>
    <row r="72" spans="1:4" ht="12.75">
      <c r="A72" s="75"/>
      <c r="B72" s="75"/>
      <c r="C72" s="76"/>
      <c r="D72" s="76"/>
    </row>
    <row r="73" spans="1:4" ht="12.75">
      <c r="A73" s="75"/>
      <c r="B73" s="75"/>
      <c r="C73" s="76"/>
      <c r="D73" s="76"/>
    </row>
    <row r="74" spans="1:4" ht="12.75">
      <c r="A74" s="75"/>
      <c r="B74" s="75"/>
      <c r="C74" s="76"/>
      <c r="D74" s="76"/>
    </row>
    <row r="75" spans="1:4" ht="12.75">
      <c r="A75" s="75"/>
      <c r="B75" s="75"/>
      <c r="C75" s="76"/>
      <c r="D75" s="76"/>
    </row>
    <row r="76" spans="1:4" ht="12.75">
      <c r="A76" s="75"/>
      <c r="B76" s="75"/>
      <c r="C76" s="76"/>
      <c r="D76" s="76"/>
    </row>
    <row r="77" spans="1:4" ht="12.75">
      <c r="A77" s="75"/>
      <c r="B77" s="75"/>
      <c r="C77" s="76"/>
      <c r="D77" s="76"/>
    </row>
    <row r="78" spans="1:4" ht="12.75">
      <c r="A78" s="75"/>
      <c r="B78" s="75"/>
      <c r="C78" s="76"/>
      <c r="D78" s="76"/>
    </row>
    <row r="79" spans="1:4" ht="12.75">
      <c r="A79" s="75"/>
      <c r="B79" s="75"/>
      <c r="C79" s="76"/>
      <c r="D79" s="76"/>
    </row>
    <row r="80" spans="1:4" ht="12.75">
      <c r="A80" s="75"/>
      <c r="B80" s="75"/>
      <c r="C80" s="76"/>
      <c r="D80" s="76"/>
    </row>
    <row r="81" spans="1:4" ht="12.75">
      <c r="A81" s="75"/>
      <c r="B81" s="75"/>
      <c r="C81" s="76"/>
      <c r="D81" s="76"/>
    </row>
    <row r="82" spans="1:4" ht="12.75">
      <c r="A82" s="75"/>
      <c r="B82" s="75"/>
      <c r="C82" s="76"/>
      <c r="D82" s="76"/>
    </row>
    <row r="83" spans="1:4" ht="12.75">
      <c r="A83" s="75"/>
      <c r="B83" s="75"/>
      <c r="C83" s="76"/>
      <c r="D83" s="76"/>
    </row>
    <row r="84" spans="1:4" ht="12.75">
      <c r="A84" s="75"/>
      <c r="B84" s="75"/>
      <c r="C84" s="76"/>
      <c r="D84" s="76"/>
    </row>
    <row r="85" spans="1:4" ht="12.75">
      <c r="A85" s="75"/>
      <c r="B85" s="75"/>
      <c r="C85" s="76"/>
      <c r="D85" s="76"/>
    </row>
    <row r="86" spans="1:4" ht="12.75">
      <c r="A86" s="75"/>
      <c r="B86" s="75"/>
      <c r="C86" s="76"/>
      <c r="D86" s="76"/>
    </row>
    <row r="87" spans="1:4" ht="12.75">
      <c r="A87" s="75"/>
      <c r="B87" s="75"/>
      <c r="C87" s="76"/>
      <c r="D87" s="76"/>
    </row>
    <row r="88" spans="1:4" ht="12.75">
      <c r="A88" s="75"/>
      <c r="B88" s="75"/>
      <c r="C88" s="76"/>
      <c r="D88" s="76"/>
    </row>
    <row r="89" spans="1:4" ht="12.75">
      <c r="A89" s="75"/>
      <c r="B89" s="75"/>
      <c r="C89" s="76"/>
      <c r="D89" s="76"/>
    </row>
    <row r="90" spans="1:4" ht="12.75">
      <c r="A90" s="75"/>
      <c r="B90" s="75"/>
      <c r="C90" s="76"/>
      <c r="D90" s="76"/>
    </row>
    <row r="91" spans="1:4" ht="12.75">
      <c r="A91" s="75"/>
      <c r="B91" s="75"/>
      <c r="C91" s="76"/>
      <c r="D91" s="76"/>
    </row>
    <row r="92" spans="1:4" ht="12.75">
      <c r="A92" s="75"/>
      <c r="B92" s="75"/>
      <c r="C92" s="76"/>
      <c r="D92" s="76"/>
    </row>
    <row r="93" spans="1:4" ht="12.75">
      <c r="A93" s="75"/>
      <c r="B93" s="75"/>
      <c r="C93" s="76"/>
      <c r="D93" s="76"/>
    </row>
    <row r="94" spans="1:4" ht="12.75">
      <c r="A94" s="75"/>
      <c r="B94" s="75"/>
      <c r="C94" s="76"/>
      <c r="D94" s="76"/>
    </row>
    <row r="95" spans="1:4" ht="12.75">
      <c r="A95" s="75"/>
      <c r="B95" s="75"/>
      <c r="C95" s="76"/>
      <c r="D95" s="76"/>
    </row>
    <row r="96" spans="1:4" ht="12.75">
      <c r="A96" s="75"/>
      <c r="B96" s="75"/>
      <c r="C96" s="76"/>
      <c r="D96" s="76"/>
    </row>
    <row r="97" spans="1:4" ht="12.75">
      <c r="A97" s="75"/>
      <c r="B97" s="75"/>
      <c r="C97" s="76"/>
      <c r="D97" s="76"/>
    </row>
    <row r="98" spans="1:4" ht="12.75">
      <c r="A98" s="75"/>
      <c r="B98" s="75"/>
      <c r="C98" s="76"/>
      <c r="D98" s="76"/>
    </row>
    <row r="99" spans="1:4" ht="12.75">
      <c r="A99" s="75"/>
      <c r="B99" s="75"/>
      <c r="C99" s="76"/>
      <c r="D99" s="76"/>
    </row>
    <row r="100" spans="1:4" ht="12.75">
      <c r="A100" s="75"/>
      <c r="B100" s="75"/>
      <c r="C100" s="76"/>
      <c r="D100" s="76"/>
    </row>
    <row r="101" spans="1:4" ht="12.75">
      <c r="A101" s="75"/>
      <c r="B101" s="75"/>
      <c r="C101" s="76"/>
      <c r="D101" s="76"/>
    </row>
    <row r="102" spans="1:4" ht="12.75">
      <c r="A102" s="75"/>
      <c r="B102" s="75"/>
      <c r="C102" s="76"/>
      <c r="D102" s="76"/>
    </row>
    <row r="103" spans="1:4" ht="12.75">
      <c r="A103" s="75"/>
      <c r="B103" s="75"/>
      <c r="C103" s="76"/>
      <c r="D103" s="76"/>
    </row>
    <row r="104" spans="1:4" ht="12.75">
      <c r="A104" s="75"/>
      <c r="B104" s="75"/>
      <c r="C104" s="76"/>
      <c r="D104" s="76"/>
    </row>
    <row r="105" spans="1:4" ht="12.75">
      <c r="A105" s="75"/>
      <c r="B105" s="75"/>
      <c r="C105" s="76"/>
      <c r="D105" s="76"/>
    </row>
    <row r="106" spans="1:4" ht="12.75">
      <c r="A106" s="75"/>
      <c r="B106" s="75"/>
      <c r="C106" s="76"/>
      <c r="D106" s="76"/>
    </row>
    <row r="107" spans="1:4" ht="12.75">
      <c r="A107" s="75"/>
      <c r="B107" s="75"/>
      <c r="C107" s="76"/>
      <c r="D107" s="76"/>
    </row>
    <row r="108" spans="1:4" ht="12.75">
      <c r="A108" s="75"/>
      <c r="B108" s="75"/>
      <c r="C108" s="76"/>
      <c r="D108" s="76"/>
    </row>
    <row r="109" spans="1:4" ht="12.75">
      <c r="A109" s="75"/>
      <c r="B109" s="75"/>
      <c r="C109" s="76"/>
      <c r="D109" s="76"/>
    </row>
    <row r="110" spans="1:4" ht="12.75">
      <c r="A110" s="75"/>
      <c r="B110" s="75"/>
      <c r="C110" s="76"/>
      <c r="D110" s="76"/>
    </row>
    <row r="111" spans="1:4" ht="12.75">
      <c r="A111" s="75"/>
      <c r="B111" s="75"/>
      <c r="C111" s="76"/>
      <c r="D111" s="76"/>
    </row>
    <row r="112" spans="1:4" ht="12.75">
      <c r="A112" s="75"/>
      <c r="B112" s="75"/>
      <c r="C112" s="76"/>
      <c r="D112" s="76"/>
    </row>
    <row r="113" spans="1:4" ht="12.75">
      <c r="A113" s="75"/>
      <c r="B113" s="75"/>
      <c r="C113" s="76"/>
      <c r="D113" s="76"/>
    </row>
    <row r="114" spans="1:4" ht="12.75">
      <c r="A114" s="75"/>
      <c r="B114" s="75"/>
      <c r="C114" s="76"/>
      <c r="D114" s="76"/>
    </row>
    <row r="115" spans="1:4" ht="12.75">
      <c r="A115" s="75"/>
      <c r="B115" s="75"/>
      <c r="C115" s="76"/>
      <c r="D115" s="76"/>
    </row>
    <row r="116" spans="1:4" ht="12.75">
      <c r="A116" s="75"/>
      <c r="B116" s="75"/>
      <c r="C116" s="76"/>
      <c r="D116" s="76"/>
    </row>
    <row r="117" spans="1:4" ht="12.75">
      <c r="A117" s="75"/>
      <c r="B117" s="75"/>
      <c r="C117" s="76"/>
      <c r="D117" s="76"/>
    </row>
    <row r="118" spans="1:4" ht="12.75">
      <c r="A118" s="75"/>
      <c r="B118" s="75"/>
      <c r="C118" s="76"/>
      <c r="D118" s="76"/>
    </row>
    <row r="119" spans="1:4" ht="12.75">
      <c r="A119" s="75"/>
      <c r="B119" s="75"/>
      <c r="C119" s="76"/>
      <c r="D119" s="76"/>
    </row>
    <row r="120" spans="1:4" ht="12.75">
      <c r="A120" s="75"/>
      <c r="B120" s="75"/>
      <c r="C120" s="76"/>
      <c r="D120" s="76"/>
    </row>
    <row r="121" spans="1:4" ht="12.75">
      <c r="A121" s="75"/>
      <c r="B121" s="75"/>
      <c r="C121" s="76"/>
      <c r="D121" s="76"/>
    </row>
    <row r="122" spans="1:4" ht="12.75">
      <c r="A122" s="75"/>
      <c r="B122" s="75"/>
      <c r="C122" s="76"/>
      <c r="D122" s="76"/>
    </row>
    <row r="123" spans="1:4" ht="12.75">
      <c r="A123" s="75"/>
      <c r="B123" s="75"/>
      <c r="C123" s="76"/>
      <c r="D123" s="76"/>
    </row>
    <row r="124" spans="1:4" ht="12.75">
      <c r="A124" s="75"/>
      <c r="B124" s="75"/>
      <c r="C124" s="76"/>
      <c r="D124" s="76"/>
    </row>
    <row r="125" spans="1:4" ht="12.75">
      <c r="A125" s="75"/>
      <c r="B125" s="75"/>
      <c r="C125" s="76"/>
      <c r="D125" s="76"/>
    </row>
    <row r="126" spans="1:4" ht="12.75">
      <c r="A126" s="75"/>
      <c r="B126" s="75"/>
      <c r="C126" s="76"/>
      <c r="D126" s="76"/>
    </row>
  </sheetData>
  <sheetProtection selectLockedCells="1" selectUnlockedCells="1"/>
  <mergeCells count="50">
    <mergeCell ref="A8:D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8:D58"/>
    <mergeCell ref="C59:D59"/>
    <mergeCell ref="C52:D52"/>
    <mergeCell ref="C53:D53"/>
    <mergeCell ref="C54:D54"/>
    <mergeCell ref="C55:D55"/>
    <mergeCell ref="C56:D56"/>
    <mergeCell ref="C57:D57"/>
  </mergeCells>
  <printOptions/>
  <pageMargins left="0.5902777777777778" right="0.39375" top="0.5902777777777778" bottom="0.5902777777777778" header="0.5118055555555555" footer="0.5118055555555555"/>
  <pageSetup fitToHeight="0" fitToWidth="1"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1" sqref="C1:C4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2" t="s">
        <v>404</v>
      </c>
    </row>
    <row r="2" ht="15">
      <c r="C2" s="2" t="s">
        <v>1</v>
      </c>
    </row>
    <row r="3" ht="15">
      <c r="C3" s="2" t="s">
        <v>405</v>
      </c>
    </row>
    <row r="4" ht="15">
      <c r="C4" s="2" t="s">
        <v>657</v>
      </c>
    </row>
    <row r="8" spans="1:3" ht="12.75" customHeight="1">
      <c r="A8" s="461" t="s">
        <v>406</v>
      </c>
      <c r="B8" s="461"/>
      <c r="C8" s="461"/>
    </row>
    <row r="9" spans="1:3" ht="12.75" customHeight="1">
      <c r="A9" s="461" t="s">
        <v>407</v>
      </c>
      <c r="B9" s="461"/>
      <c r="C9" s="461"/>
    </row>
    <row r="10" spans="1:3" ht="12.75" customHeight="1">
      <c r="A10" s="461" t="s">
        <v>532</v>
      </c>
      <c r="B10" s="461"/>
      <c r="C10" s="461"/>
    </row>
    <row r="11" ht="15.75">
      <c r="A11" s="77"/>
    </row>
    <row r="12" spans="1:3" ht="31.5" customHeight="1">
      <c r="A12" s="489" t="s">
        <v>4</v>
      </c>
      <c r="B12" s="489" t="s">
        <v>408</v>
      </c>
      <c r="C12" s="489" t="s">
        <v>156</v>
      </c>
    </row>
    <row r="13" spans="1:3" ht="16.5" customHeight="1">
      <c r="A13" s="489"/>
      <c r="B13" s="489"/>
      <c r="C13" s="489"/>
    </row>
    <row r="14" spans="1:3" ht="15.75">
      <c r="A14" s="91">
        <v>1</v>
      </c>
      <c r="B14" s="92" t="s">
        <v>409</v>
      </c>
      <c r="C14" s="91" t="s">
        <v>410</v>
      </c>
    </row>
    <row r="15" spans="1:3" ht="15.75" customHeight="1">
      <c r="A15" s="91"/>
      <c r="B15" s="92" t="s">
        <v>411</v>
      </c>
      <c r="C15" s="91" t="s">
        <v>410</v>
      </c>
    </row>
    <row r="16" spans="1:3" ht="15.75" customHeight="1">
      <c r="A16" s="91"/>
      <c r="B16" s="92" t="s">
        <v>412</v>
      </c>
      <c r="C16" s="91" t="s">
        <v>410</v>
      </c>
    </row>
    <row r="17" spans="1:3" ht="15.75" customHeight="1">
      <c r="A17" s="91"/>
      <c r="B17" s="92" t="s">
        <v>413</v>
      </c>
      <c r="C17" s="91" t="s">
        <v>410</v>
      </c>
    </row>
    <row r="18" spans="1:3" ht="15.75">
      <c r="A18" s="93"/>
      <c r="B18" s="92" t="s">
        <v>414</v>
      </c>
      <c r="C18" s="91" t="s">
        <v>410</v>
      </c>
    </row>
    <row r="19" spans="1:3" ht="63">
      <c r="A19" s="91">
        <v>2</v>
      </c>
      <c r="B19" s="92" t="s">
        <v>415</v>
      </c>
      <c r="C19" s="91" t="s">
        <v>410</v>
      </c>
    </row>
    <row r="20" spans="1:3" ht="15.75">
      <c r="A20" s="93"/>
      <c r="B20" s="92" t="s">
        <v>411</v>
      </c>
      <c r="C20" s="91" t="s">
        <v>410</v>
      </c>
    </row>
    <row r="21" spans="1:3" ht="15.75">
      <c r="A21" s="93"/>
      <c r="B21" s="92" t="s">
        <v>412</v>
      </c>
      <c r="C21" s="91" t="s">
        <v>410</v>
      </c>
    </row>
    <row r="22" spans="1:3" ht="15.75" customHeight="1">
      <c r="A22" s="93"/>
      <c r="B22" s="92" t="s">
        <v>413</v>
      </c>
      <c r="C22" s="91" t="s">
        <v>410</v>
      </c>
    </row>
    <row r="23" spans="1:3" ht="15.75">
      <c r="A23" s="93"/>
      <c r="B23" s="92" t="s">
        <v>414</v>
      </c>
      <c r="C23" s="91" t="s">
        <v>410</v>
      </c>
    </row>
    <row r="24" spans="1:3" ht="31.5">
      <c r="A24" s="91">
        <v>3</v>
      </c>
      <c r="B24" s="92" t="s">
        <v>416</v>
      </c>
      <c r="C24" s="91" t="s">
        <v>410</v>
      </c>
    </row>
    <row r="25" spans="1:3" ht="15.75">
      <c r="A25" s="93"/>
      <c r="B25" s="92" t="s">
        <v>411</v>
      </c>
      <c r="C25" s="91" t="s">
        <v>410</v>
      </c>
    </row>
    <row r="26" spans="1:3" ht="15.75">
      <c r="A26" s="93"/>
      <c r="B26" s="92" t="s">
        <v>412</v>
      </c>
      <c r="C26" s="91" t="s">
        <v>410</v>
      </c>
    </row>
    <row r="27" spans="1:3" ht="15.75" customHeight="1">
      <c r="A27" s="93"/>
      <c r="B27" s="92" t="s">
        <v>413</v>
      </c>
      <c r="C27" s="91" t="s">
        <v>410</v>
      </c>
    </row>
    <row r="28" spans="1:3" ht="15.75">
      <c r="A28" s="93"/>
      <c r="B28" s="92" t="s">
        <v>414</v>
      </c>
      <c r="C28" s="91" t="s">
        <v>410</v>
      </c>
    </row>
  </sheetData>
  <sheetProtection selectLockedCells="1" selectUnlockedCells="1"/>
  <mergeCells count="6">
    <mergeCell ref="A8:C8"/>
    <mergeCell ref="A9:C9"/>
    <mergeCell ref="A10:C10"/>
    <mergeCell ref="A12:A13"/>
    <mergeCell ref="B12:B13"/>
    <mergeCell ref="C12:C1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D1" sqref="D1:D5"/>
    </sheetView>
  </sheetViews>
  <sheetFormatPr defaultColWidth="9.00390625" defaultRowHeight="12.75"/>
  <cols>
    <col min="1" max="1" width="9.125" style="94" customWidth="1"/>
    <col min="2" max="2" width="50.375" style="94" customWidth="1"/>
    <col min="3" max="4" width="18.75390625" style="94" customWidth="1"/>
  </cols>
  <sheetData>
    <row r="1" spans="3:4" ht="15">
      <c r="C1" s="95"/>
      <c r="D1" s="2" t="s">
        <v>417</v>
      </c>
    </row>
    <row r="2" spans="3:4" ht="15">
      <c r="C2" s="95"/>
      <c r="D2" s="2" t="s">
        <v>1</v>
      </c>
    </row>
    <row r="3" spans="3:4" ht="15">
      <c r="C3" s="95"/>
      <c r="D3" s="2" t="s">
        <v>2</v>
      </c>
    </row>
    <row r="4" spans="3:4" ht="15">
      <c r="C4" s="95"/>
      <c r="D4" s="2" t="s">
        <v>657</v>
      </c>
    </row>
    <row r="5" ht="12.75">
      <c r="C5" s="95"/>
    </row>
    <row r="8" spans="1:4" ht="12.75" customHeight="1">
      <c r="A8" s="461" t="s">
        <v>406</v>
      </c>
      <c r="B8" s="461"/>
      <c r="C8" s="461"/>
      <c r="D8" s="461"/>
    </row>
    <row r="9" spans="1:4" ht="12.75" customHeight="1">
      <c r="A9" s="461" t="s">
        <v>407</v>
      </c>
      <c r="B9" s="461"/>
      <c r="C9" s="461"/>
      <c r="D9" s="461"/>
    </row>
    <row r="10" spans="1:4" ht="12.75" customHeight="1">
      <c r="A10" s="461" t="s">
        <v>649</v>
      </c>
      <c r="B10" s="461"/>
      <c r="C10" s="461"/>
      <c r="D10" s="461"/>
    </row>
    <row r="11" spans="1:4" ht="15.75">
      <c r="A11" s="77"/>
      <c r="D11" s="95" t="s">
        <v>418</v>
      </c>
    </row>
    <row r="12" spans="1:4" ht="12.75" customHeight="1">
      <c r="A12" s="489" t="s">
        <v>4</v>
      </c>
      <c r="B12" s="489" t="s">
        <v>408</v>
      </c>
      <c r="C12" s="489" t="s">
        <v>53</v>
      </c>
      <c r="D12" s="489" t="s">
        <v>351</v>
      </c>
    </row>
    <row r="13" spans="1:4" ht="38.25" customHeight="1">
      <c r="A13" s="489"/>
      <c r="B13" s="489"/>
      <c r="C13" s="489"/>
      <c r="D13" s="489"/>
    </row>
    <row r="14" spans="1:4" ht="15.75">
      <c r="A14" s="91">
        <v>1</v>
      </c>
      <c r="B14" s="92" t="s">
        <v>409</v>
      </c>
      <c r="C14" s="91" t="s">
        <v>410</v>
      </c>
      <c r="D14" s="91" t="s">
        <v>410</v>
      </c>
    </row>
    <row r="15" spans="1:4" ht="15.75">
      <c r="A15" s="91"/>
      <c r="B15" s="92" t="s">
        <v>419</v>
      </c>
      <c r="C15" s="91" t="s">
        <v>410</v>
      </c>
      <c r="D15" s="91" t="s">
        <v>410</v>
      </c>
    </row>
    <row r="16" spans="1:4" ht="15.75">
      <c r="A16" s="91"/>
      <c r="B16" s="92" t="s">
        <v>420</v>
      </c>
      <c r="C16" s="91" t="s">
        <v>410</v>
      </c>
      <c r="D16" s="91" t="s">
        <v>410</v>
      </c>
    </row>
    <row r="17" spans="1:4" ht="31.5">
      <c r="A17" s="91"/>
      <c r="B17" s="92" t="s">
        <v>421</v>
      </c>
      <c r="C17" s="91" t="s">
        <v>410</v>
      </c>
      <c r="D17" s="91" t="s">
        <v>410</v>
      </c>
    </row>
    <row r="18" spans="1:4" ht="15.75">
      <c r="A18" s="96"/>
      <c r="B18" s="92" t="s">
        <v>414</v>
      </c>
      <c r="C18" s="91" t="s">
        <v>410</v>
      </c>
      <c r="D18" s="91" t="s">
        <v>422</v>
      </c>
    </row>
    <row r="19" spans="1:4" ht="15.75">
      <c r="A19" s="96"/>
      <c r="B19" s="92" t="s">
        <v>423</v>
      </c>
      <c r="C19" s="91" t="s">
        <v>422</v>
      </c>
      <c r="D19" s="91" t="s">
        <v>410</v>
      </c>
    </row>
    <row r="20" spans="1:4" ht="63">
      <c r="A20" s="91">
        <v>2</v>
      </c>
      <c r="B20" s="92" t="s">
        <v>415</v>
      </c>
      <c r="C20" s="91" t="s">
        <v>410</v>
      </c>
      <c r="D20" s="91" t="s">
        <v>410</v>
      </c>
    </row>
    <row r="21" spans="1:4" ht="15.75">
      <c r="A21" s="96"/>
      <c r="B21" s="92" t="s">
        <v>419</v>
      </c>
      <c r="C21" s="91" t="s">
        <v>410</v>
      </c>
      <c r="D21" s="91" t="s">
        <v>410</v>
      </c>
    </row>
    <row r="22" spans="1:4" ht="15.75">
      <c r="A22" s="96"/>
      <c r="B22" s="92" t="s">
        <v>420</v>
      </c>
      <c r="C22" s="91" t="s">
        <v>410</v>
      </c>
      <c r="D22" s="91" t="s">
        <v>410</v>
      </c>
    </row>
    <row r="23" spans="1:4" ht="31.5">
      <c r="A23" s="96"/>
      <c r="B23" s="92" t="s">
        <v>421</v>
      </c>
      <c r="C23" s="91" t="s">
        <v>410</v>
      </c>
      <c r="D23" s="91" t="s">
        <v>410</v>
      </c>
    </row>
    <row r="24" spans="1:4" ht="15.75">
      <c r="A24" s="96"/>
      <c r="B24" s="92" t="s">
        <v>414</v>
      </c>
      <c r="C24" s="91" t="s">
        <v>410</v>
      </c>
      <c r="D24" s="91" t="s">
        <v>422</v>
      </c>
    </row>
    <row r="25" spans="1:4" ht="15.75">
      <c r="A25" s="96"/>
      <c r="B25" s="92" t="s">
        <v>423</v>
      </c>
      <c r="C25" s="91" t="s">
        <v>422</v>
      </c>
      <c r="D25" s="91" t="s">
        <v>410</v>
      </c>
    </row>
    <row r="26" spans="1:4" ht="31.5">
      <c r="A26" s="91">
        <v>3</v>
      </c>
      <c r="B26" s="92" t="s">
        <v>416</v>
      </c>
      <c r="C26" s="91" t="s">
        <v>410</v>
      </c>
      <c r="D26" s="91" t="s">
        <v>410</v>
      </c>
    </row>
    <row r="27" spans="1:4" ht="15.75">
      <c r="A27" s="96"/>
      <c r="B27" s="92" t="s">
        <v>419</v>
      </c>
      <c r="C27" s="91" t="s">
        <v>410</v>
      </c>
      <c r="D27" s="91" t="s">
        <v>410</v>
      </c>
    </row>
    <row r="28" spans="1:4" ht="15.75">
      <c r="A28" s="96"/>
      <c r="B28" s="92" t="s">
        <v>420</v>
      </c>
      <c r="C28" s="91" t="s">
        <v>410</v>
      </c>
      <c r="D28" s="91" t="s">
        <v>410</v>
      </c>
    </row>
    <row r="29" spans="1:4" ht="31.5">
      <c r="A29" s="96"/>
      <c r="B29" s="92" t="s">
        <v>421</v>
      </c>
      <c r="C29" s="91" t="s">
        <v>410</v>
      </c>
      <c r="D29" s="91" t="s">
        <v>410</v>
      </c>
    </row>
    <row r="30" spans="1:4" ht="15.75">
      <c r="A30" s="96"/>
      <c r="B30" s="92" t="s">
        <v>414</v>
      </c>
      <c r="C30" s="91" t="s">
        <v>410</v>
      </c>
      <c r="D30" s="91" t="s">
        <v>422</v>
      </c>
    </row>
    <row r="31" spans="1:4" ht="15.75">
      <c r="A31" s="96"/>
      <c r="B31" s="92" t="s">
        <v>423</v>
      </c>
      <c r="C31" s="91" t="s">
        <v>422</v>
      </c>
      <c r="D31" s="91" t="s">
        <v>410</v>
      </c>
    </row>
  </sheetData>
  <sheetProtection selectLockedCells="1" selectUnlockedCells="1"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2777777777778" right="0.39375" top="0.5902777777777778" bottom="0.5902777777777778" header="0.5118055555555555" footer="0.5118055555555555"/>
  <pageSetup fitToHeight="0" fitToWidth="1"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H1" sqref="H1:H4"/>
    </sheetView>
  </sheetViews>
  <sheetFormatPr defaultColWidth="9.00390625" defaultRowHeight="12.75"/>
  <cols>
    <col min="1" max="1" width="6.625" style="1" customWidth="1"/>
    <col min="2" max="2" width="29.875" style="1" customWidth="1"/>
    <col min="3" max="3" width="24.375" style="1" customWidth="1"/>
    <col min="4" max="4" width="25.875" style="1" customWidth="1"/>
    <col min="5" max="5" width="0" style="1" hidden="1" customWidth="1"/>
    <col min="6" max="6" width="23.625" style="1" customWidth="1"/>
    <col min="7" max="7" width="0" style="1" hidden="1" customWidth="1"/>
    <col min="8" max="8" width="24.625" style="1" customWidth="1"/>
  </cols>
  <sheetData>
    <row r="1" ht="15">
      <c r="H1" s="2" t="s">
        <v>0</v>
      </c>
    </row>
    <row r="2" ht="15">
      <c r="H2" s="2" t="s">
        <v>1</v>
      </c>
    </row>
    <row r="3" ht="15">
      <c r="H3" s="2" t="s">
        <v>2</v>
      </c>
    </row>
    <row r="4" ht="15">
      <c r="H4" s="2" t="s">
        <v>657</v>
      </c>
    </row>
    <row r="5" ht="15">
      <c r="H5" s="3"/>
    </row>
    <row r="6" spans="1:8" ht="14.25" customHeight="1">
      <c r="A6" s="491" t="s">
        <v>650</v>
      </c>
      <c r="B6" s="491"/>
      <c r="C6" s="491"/>
      <c r="D6" s="491"/>
      <c r="E6" s="491"/>
      <c r="F6" s="491"/>
      <c r="G6" s="491"/>
      <c r="H6" s="491"/>
    </row>
    <row r="7" spans="1:8" ht="12.75">
      <c r="A7"/>
      <c r="B7"/>
      <c r="C7"/>
      <c r="D7"/>
      <c r="E7"/>
      <c r="F7"/>
      <c r="G7"/>
      <c r="H7"/>
    </row>
    <row r="8" spans="1:8" ht="15">
      <c r="A8" s="4"/>
      <c r="B8" s="4"/>
      <c r="C8" s="4"/>
      <c r="D8" s="4"/>
      <c r="E8" s="4"/>
      <c r="H8" s="5" t="s">
        <v>3</v>
      </c>
    </row>
    <row r="9" spans="1:8" ht="14.25" customHeight="1">
      <c r="A9" s="492" t="s">
        <v>4</v>
      </c>
      <c r="B9" s="492" t="s">
        <v>5</v>
      </c>
      <c r="C9" s="6" t="s">
        <v>6</v>
      </c>
      <c r="D9" s="492" t="s">
        <v>6</v>
      </c>
      <c r="E9" s="492"/>
      <c r="F9" s="492" t="s">
        <v>6</v>
      </c>
      <c r="G9" s="492"/>
      <c r="H9" s="6" t="s">
        <v>7</v>
      </c>
    </row>
    <row r="10" spans="1:8" ht="13.5" customHeight="1">
      <c r="A10" s="492"/>
      <c r="B10" s="492"/>
      <c r="C10" s="493" t="s">
        <v>28</v>
      </c>
      <c r="D10" s="493"/>
      <c r="E10" s="493"/>
      <c r="F10" s="493"/>
      <c r="G10" s="493"/>
      <c r="H10" s="493"/>
    </row>
    <row r="11" spans="1:8" ht="15">
      <c r="A11" s="6" t="s">
        <v>8</v>
      </c>
      <c r="B11" s="8" t="s">
        <v>9</v>
      </c>
      <c r="C11" s="9">
        <v>0</v>
      </c>
      <c r="D11" s="490">
        <v>0</v>
      </c>
      <c r="E11" s="490"/>
      <c r="F11" s="490">
        <v>0</v>
      </c>
      <c r="G11" s="490"/>
      <c r="H11" s="10" t="s">
        <v>10</v>
      </c>
    </row>
    <row r="12" spans="1:8" ht="105">
      <c r="A12" s="6" t="s">
        <v>11</v>
      </c>
      <c r="B12" s="8" t="s">
        <v>12</v>
      </c>
      <c r="C12" s="9">
        <v>0</v>
      </c>
      <c r="D12" s="9">
        <v>0</v>
      </c>
      <c r="E12" s="9">
        <f>E13+E14+E15-E16</f>
        <v>1633.0800056275957</v>
      </c>
      <c r="F12" s="9">
        <f>F13+F14+F15-F16</f>
        <v>0</v>
      </c>
      <c r="G12" s="9">
        <f>G13+G14+G15-G16</f>
        <v>0</v>
      </c>
      <c r="H12" s="9">
        <f aca="true" t="shared" si="0" ref="H12:H17">C12+D12+F12</f>
        <v>0</v>
      </c>
    </row>
    <row r="13" spans="1:8" ht="75">
      <c r="A13" s="6" t="s">
        <v>13</v>
      </c>
      <c r="B13" s="8" t="s">
        <v>14</v>
      </c>
      <c r="C13" s="9">
        <v>0</v>
      </c>
      <c r="D13" s="9">
        <v>0</v>
      </c>
      <c r="E13" s="9">
        <f>'[1]объем гарантий'!H22</f>
        <v>1816.9426004294164</v>
      </c>
      <c r="F13" s="9">
        <v>0</v>
      </c>
      <c r="G13" s="9">
        <v>0</v>
      </c>
      <c r="H13" s="9">
        <f t="shared" si="0"/>
        <v>0</v>
      </c>
    </row>
    <row r="14" spans="1:8" ht="60.75" customHeight="1">
      <c r="A14" s="6" t="s">
        <v>15</v>
      </c>
      <c r="B14" s="8" t="s">
        <v>16</v>
      </c>
      <c r="C14" s="11">
        <v>0</v>
      </c>
      <c r="D14" s="11">
        <v>0</v>
      </c>
      <c r="E14" s="11">
        <v>0</v>
      </c>
      <c r="F14" s="9">
        <v>0</v>
      </c>
      <c r="G14" s="9"/>
      <c r="H14" s="9">
        <f t="shared" si="0"/>
        <v>0</v>
      </c>
    </row>
    <row r="15" spans="1:8" ht="93.75" customHeight="1">
      <c r="A15" s="6" t="s">
        <v>17</v>
      </c>
      <c r="B15" s="8" t="s">
        <v>18</v>
      </c>
      <c r="C15" s="11">
        <v>0</v>
      </c>
      <c r="D15" s="11">
        <v>0</v>
      </c>
      <c r="E15" s="11">
        <f>'[1]объем гарантий'!H23</f>
        <v>138.40791463285478</v>
      </c>
      <c r="F15" s="9">
        <v>0</v>
      </c>
      <c r="G15" s="9">
        <v>0</v>
      </c>
      <c r="H15" s="9">
        <f t="shared" si="0"/>
        <v>0</v>
      </c>
    </row>
    <row r="16" spans="1:8" ht="105.75" customHeight="1">
      <c r="A16" s="6" t="s">
        <v>19</v>
      </c>
      <c r="B16" s="8" t="s">
        <v>20</v>
      </c>
      <c r="C16" s="11">
        <v>0</v>
      </c>
      <c r="D16" s="11">
        <v>0</v>
      </c>
      <c r="E16" s="11">
        <f>'[1]объем гарантий'!H24</f>
        <v>322.2705094346753</v>
      </c>
      <c r="F16" s="9">
        <v>0</v>
      </c>
      <c r="G16" s="9"/>
      <c r="H16" s="9">
        <f t="shared" si="0"/>
        <v>0</v>
      </c>
    </row>
    <row r="17" spans="1:8" ht="75">
      <c r="A17" s="6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>
      <c r="A18" s="6" t="s">
        <v>23</v>
      </c>
      <c r="B18" s="8" t="s">
        <v>24</v>
      </c>
      <c r="C18" s="9">
        <v>0</v>
      </c>
      <c r="D18" s="490">
        <v>0</v>
      </c>
      <c r="E18" s="490"/>
      <c r="F18" s="490">
        <v>0</v>
      </c>
      <c r="G18" s="490"/>
      <c r="H18" s="10" t="s">
        <v>10</v>
      </c>
    </row>
  </sheetData>
  <sheetProtection selectLockedCells="1" selectUnlockedCells="1"/>
  <mergeCells count="10">
    <mergeCell ref="D11:E11"/>
    <mergeCell ref="F11:G11"/>
    <mergeCell ref="D18:E18"/>
    <mergeCell ref="F18:G18"/>
    <mergeCell ref="A6:H6"/>
    <mergeCell ref="A9:A10"/>
    <mergeCell ref="B9:B10"/>
    <mergeCell ref="D9:E9"/>
    <mergeCell ref="F9:G9"/>
    <mergeCell ref="C10:H10"/>
  </mergeCells>
  <printOptions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M1" sqref="M1:N4"/>
    </sheetView>
  </sheetViews>
  <sheetFormatPr defaultColWidth="9.00390625" defaultRowHeight="12.75"/>
  <cols>
    <col min="1" max="1" width="4.875" style="1" customWidth="1"/>
    <col min="2" max="2" width="23.125" style="1" customWidth="1"/>
    <col min="3" max="3" width="0" style="1" hidden="1" customWidth="1"/>
    <col min="4" max="5" width="12.75390625" style="1" customWidth="1"/>
    <col min="6" max="6" width="0" style="1" hidden="1" customWidth="1"/>
    <col min="7" max="8" width="12.75390625" style="1" customWidth="1"/>
    <col min="9" max="9" width="0" style="1" hidden="1" customWidth="1"/>
    <col min="10" max="11" width="12.75390625" style="1" customWidth="1"/>
    <col min="12" max="12" width="0" style="1" hidden="1" customWidth="1"/>
    <col min="13" max="14" width="12.75390625" style="1" customWidth="1"/>
  </cols>
  <sheetData>
    <row r="1" spans="13:14" ht="15">
      <c r="M1" s="3"/>
      <c r="N1" s="2" t="s">
        <v>25</v>
      </c>
    </row>
    <row r="2" spans="13:14" ht="15">
      <c r="M2" s="3"/>
      <c r="N2" s="2" t="s">
        <v>1</v>
      </c>
    </row>
    <row r="3" spans="13:14" ht="15">
      <c r="M3" s="444"/>
      <c r="N3" s="2" t="s">
        <v>2</v>
      </c>
    </row>
    <row r="4" spans="13:14" ht="15">
      <c r="M4" s="3"/>
      <c r="N4" s="2" t="s">
        <v>657</v>
      </c>
    </row>
    <row r="5" spans="13:14" ht="15">
      <c r="M5" s="3"/>
      <c r="N5" s="3"/>
    </row>
    <row r="7" spans="1:14" ht="14.25" customHeight="1">
      <c r="A7" s="491" t="s">
        <v>651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</row>
    <row r="8" spans="1:14" ht="14.25" customHeight="1">
      <c r="A8" s="4"/>
      <c r="B8" s="4"/>
      <c r="C8" s="4"/>
      <c r="D8" s="4"/>
      <c r="E8" s="4"/>
      <c r="F8" s="4"/>
      <c r="G8" s="4"/>
      <c r="M8" s="494" t="s">
        <v>26</v>
      </c>
      <c r="N8" s="494"/>
    </row>
    <row r="9" spans="1:14" ht="14.25" customHeight="1">
      <c r="A9" s="492" t="s">
        <v>4</v>
      </c>
      <c r="B9" s="492" t="s">
        <v>5</v>
      </c>
      <c r="C9" s="492" t="s">
        <v>6</v>
      </c>
      <c r="D9" s="492"/>
      <c r="E9" s="492"/>
      <c r="F9" s="492" t="s">
        <v>6</v>
      </c>
      <c r="G9" s="492"/>
      <c r="H9" s="492"/>
      <c r="I9" s="492" t="s">
        <v>6</v>
      </c>
      <c r="J9" s="492"/>
      <c r="K9" s="492"/>
      <c r="L9" s="492" t="s">
        <v>7</v>
      </c>
      <c r="M9" s="492"/>
      <c r="N9" s="492"/>
    </row>
    <row r="10" spans="1:14" ht="51">
      <c r="A10" s="492"/>
      <c r="B10" s="492"/>
      <c r="C10" s="7" t="s">
        <v>27</v>
      </c>
      <c r="D10" s="7" t="s">
        <v>29</v>
      </c>
      <c r="E10" s="7" t="s">
        <v>652</v>
      </c>
      <c r="F10" s="7" t="s">
        <v>27</v>
      </c>
      <c r="G10" s="7" t="s">
        <v>29</v>
      </c>
      <c r="H10" s="7" t="s">
        <v>652</v>
      </c>
      <c r="I10" s="7" t="s">
        <v>27</v>
      </c>
      <c r="J10" s="7" t="s">
        <v>29</v>
      </c>
      <c r="K10" s="7" t="s">
        <v>652</v>
      </c>
      <c r="L10" s="7" t="s">
        <v>27</v>
      </c>
      <c r="M10" s="7" t="s">
        <v>29</v>
      </c>
      <c r="N10" s="7" t="s">
        <v>652</v>
      </c>
    </row>
    <row r="11" spans="1:14" ht="15">
      <c r="A11" s="6" t="s">
        <v>8</v>
      </c>
      <c r="B11" s="8" t="s">
        <v>9</v>
      </c>
      <c r="C11" s="490">
        <v>0</v>
      </c>
      <c r="D11" s="490"/>
      <c r="E11" s="490"/>
      <c r="F11" s="490">
        <v>0</v>
      </c>
      <c r="G11" s="490"/>
      <c r="H11" s="490"/>
      <c r="I11" s="490">
        <v>0</v>
      </c>
      <c r="J11" s="490"/>
      <c r="K11" s="490"/>
      <c r="L11" s="10" t="s">
        <v>10</v>
      </c>
      <c r="M11" s="10" t="s">
        <v>10</v>
      </c>
      <c r="N11" s="10" t="s">
        <v>10</v>
      </c>
    </row>
    <row r="12" spans="1:14" ht="135">
      <c r="A12" s="6" t="s">
        <v>11</v>
      </c>
      <c r="B12" s="12" t="s">
        <v>12</v>
      </c>
      <c r="C12" s="9">
        <f aca="true" t="shared" si="0" ref="C12:K12">C13+C14+C15-C16</f>
        <v>78581.86877922727</v>
      </c>
      <c r="D12" s="9">
        <v>0</v>
      </c>
      <c r="E12" s="9">
        <v>0</v>
      </c>
      <c r="F12" s="9">
        <f t="shared" si="0"/>
        <v>1816.9426004294162</v>
      </c>
      <c r="G12" s="9">
        <v>0</v>
      </c>
      <c r="H12" s="9">
        <v>0</v>
      </c>
      <c r="I12" s="9">
        <f t="shared" si="0"/>
        <v>0</v>
      </c>
      <c r="J12" s="9">
        <f>J13+J14+J15-J16</f>
        <v>0</v>
      </c>
      <c r="K12" s="9">
        <f t="shared" si="0"/>
        <v>0</v>
      </c>
      <c r="L12" s="6">
        <f aca="true" t="shared" si="1" ref="L12:N17">C12+F12+I12</f>
        <v>80398.81137965669</v>
      </c>
      <c r="M12" s="9">
        <f t="shared" si="1"/>
        <v>0</v>
      </c>
      <c r="N12" s="9">
        <f t="shared" si="1"/>
        <v>0</v>
      </c>
    </row>
    <row r="13" spans="1:14" ht="90">
      <c r="A13" s="6" t="s">
        <v>13</v>
      </c>
      <c r="B13" s="12" t="s">
        <v>14</v>
      </c>
      <c r="C13" s="9">
        <f>'[1]объем гарантий'!D19</f>
        <v>78582.6409945877</v>
      </c>
      <c r="D13" s="9">
        <v>0</v>
      </c>
      <c r="E13" s="9">
        <v>0</v>
      </c>
      <c r="F13" s="9">
        <f>'[1]объем гарантий'!H19</f>
        <v>1822.8278302660997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6">
        <f t="shared" si="1"/>
        <v>80405.4688248538</v>
      </c>
      <c r="M13" s="9">
        <f t="shared" si="1"/>
        <v>0</v>
      </c>
      <c r="N13" s="9">
        <f t="shared" si="1"/>
        <v>0</v>
      </c>
    </row>
    <row r="14" spans="1:14" ht="90">
      <c r="A14" s="6" t="s">
        <v>15</v>
      </c>
      <c r="B14" s="12" t="s">
        <v>30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9"/>
      <c r="J14" s="9">
        <v>0</v>
      </c>
      <c r="K14" s="9">
        <v>0</v>
      </c>
      <c r="L14" s="6">
        <f t="shared" si="1"/>
        <v>0</v>
      </c>
      <c r="M14" s="9">
        <f t="shared" si="1"/>
        <v>0</v>
      </c>
      <c r="N14" s="9">
        <f t="shared" si="1"/>
        <v>0</v>
      </c>
    </row>
    <row r="15" spans="1:14" ht="135">
      <c r="A15" s="6" t="s">
        <v>17</v>
      </c>
      <c r="B15" s="12" t="s">
        <v>18</v>
      </c>
      <c r="C15" s="11">
        <f>'[1]объем гарантий'!D20</f>
        <v>6068.25</v>
      </c>
      <c r="D15" s="11">
        <v>0</v>
      </c>
      <c r="E15" s="11">
        <v>0</v>
      </c>
      <c r="F15" s="11">
        <f>'[1]объем гарантий'!H20</f>
        <v>142.6834664019571</v>
      </c>
      <c r="G15" s="11">
        <v>0</v>
      </c>
      <c r="H15" s="9">
        <v>0</v>
      </c>
      <c r="I15" s="9">
        <v>0</v>
      </c>
      <c r="J15" s="9">
        <v>0</v>
      </c>
      <c r="K15" s="9">
        <v>0</v>
      </c>
      <c r="L15" s="6">
        <f t="shared" si="1"/>
        <v>6210.933466401957</v>
      </c>
      <c r="M15" s="9">
        <f t="shared" si="1"/>
        <v>0</v>
      </c>
      <c r="N15" s="9">
        <f t="shared" si="1"/>
        <v>0</v>
      </c>
    </row>
    <row r="16" spans="1:14" ht="150">
      <c r="A16" s="6" t="s">
        <v>19</v>
      </c>
      <c r="B16" s="12" t="s">
        <v>20</v>
      </c>
      <c r="C16" s="11">
        <f>'[1]объем гарантий'!D21</f>
        <v>6069.022215360431</v>
      </c>
      <c r="D16" s="11">
        <v>0</v>
      </c>
      <c r="E16" s="11">
        <v>0</v>
      </c>
      <c r="F16" s="11">
        <f>'[1]объем гарантий'!H21</f>
        <v>148.56869623864046</v>
      </c>
      <c r="G16" s="11">
        <v>0</v>
      </c>
      <c r="H16" s="9">
        <v>0</v>
      </c>
      <c r="I16" s="9"/>
      <c r="J16" s="9">
        <v>0</v>
      </c>
      <c r="K16" s="9">
        <v>0</v>
      </c>
      <c r="L16" s="6">
        <f t="shared" si="1"/>
        <v>6217.590911599072</v>
      </c>
      <c r="M16" s="9">
        <f t="shared" si="1"/>
        <v>0</v>
      </c>
      <c r="N16" s="9">
        <f t="shared" si="1"/>
        <v>0</v>
      </c>
    </row>
    <row r="17" spans="1:14" ht="90">
      <c r="A17" s="6" t="s">
        <v>21</v>
      </c>
      <c r="B17" s="12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6">
        <f t="shared" si="1"/>
        <v>0</v>
      </c>
      <c r="M17" s="9">
        <f t="shared" si="1"/>
        <v>0</v>
      </c>
      <c r="N17" s="9">
        <f t="shared" si="1"/>
        <v>0</v>
      </c>
    </row>
    <row r="18" spans="1:14" ht="30">
      <c r="A18" s="6" t="s">
        <v>23</v>
      </c>
      <c r="B18" s="12" t="s">
        <v>24</v>
      </c>
      <c r="C18" s="490">
        <v>0</v>
      </c>
      <c r="D18" s="490"/>
      <c r="E18" s="490"/>
      <c r="F18" s="490">
        <v>0</v>
      </c>
      <c r="G18" s="490"/>
      <c r="H18" s="490"/>
      <c r="I18" s="490">
        <v>0</v>
      </c>
      <c r="J18" s="490"/>
      <c r="K18" s="490"/>
      <c r="L18" s="10" t="s">
        <v>10</v>
      </c>
      <c r="M18" s="10" t="s">
        <v>10</v>
      </c>
      <c r="N18" s="10" t="s">
        <v>10</v>
      </c>
    </row>
    <row r="19" ht="15">
      <c r="B19" s="13"/>
    </row>
    <row r="20" ht="15">
      <c r="B20" s="13"/>
    </row>
    <row r="21" ht="15">
      <c r="B21" s="13"/>
    </row>
    <row r="22" ht="15">
      <c r="B22" s="13"/>
    </row>
    <row r="23" ht="15">
      <c r="B23" s="13"/>
    </row>
    <row r="24" ht="15">
      <c r="B24" s="13"/>
    </row>
    <row r="25" ht="15">
      <c r="B25" s="13"/>
    </row>
    <row r="26" ht="15">
      <c r="B26" s="13"/>
    </row>
    <row r="27" ht="15">
      <c r="B27" s="13"/>
    </row>
    <row r="28" ht="15">
      <c r="B28" s="13"/>
    </row>
  </sheetData>
  <sheetProtection selectLockedCells="1" selectUnlockedCells="1"/>
  <mergeCells count="14">
    <mergeCell ref="A7:N7"/>
    <mergeCell ref="M8:N8"/>
    <mergeCell ref="A9:A10"/>
    <mergeCell ref="B9:B10"/>
    <mergeCell ref="C9:E9"/>
    <mergeCell ref="F9:H9"/>
    <mergeCell ref="I9:K9"/>
    <mergeCell ref="L9:N9"/>
    <mergeCell ref="C11:E11"/>
    <mergeCell ref="F11:H11"/>
    <mergeCell ref="I11:K11"/>
    <mergeCell ref="C18:E18"/>
    <mergeCell ref="F18:H18"/>
    <mergeCell ref="I18:K18"/>
  </mergeCells>
  <printOptions/>
  <pageMargins left="0.7875" right="0.7875" top="0.9840277777777777" bottom="0.9840277777777777" header="0.5118055555555555" footer="0.5118055555555555"/>
  <pageSetup fitToHeight="0" fitToWidth="1" horizontalDpi="600" verticalDpi="600" orientation="portrait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0.125" style="77" customWidth="1"/>
    <col min="2" max="2" width="28.25390625" style="77" customWidth="1"/>
    <col min="3" max="3" width="30.125" style="78" customWidth="1"/>
    <col min="4" max="4" width="29.875" style="78" customWidth="1"/>
  </cols>
  <sheetData>
    <row r="1" ht="15.75">
      <c r="D1" s="79" t="s">
        <v>352</v>
      </c>
    </row>
    <row r="2" ht="15.75">
      <c r="D2" s="2" t="s">
        <v>503</v>
      </c>
    </row>
    <row r="3" ht="15.75">
      <c r="D3" s="79" t="s">
        <v>2</v>
      </c>
    </row>
    <row r="4" ht="15.75">
      <c r="D4" s="2" t="s">
        <v>504</v>
      </c>
    </row>
    <row r="5" ht="15.75">
      <c r="D5" s="80"/>
    </row>
    <row r="8" spans="1:4" ht="12.75" customHeight="1">
      <c r="A8" s="459" t="s">
        <v>51</v>
      </c>
      <c r="B8" s="459"/>
      <c r="C8" s="459"/>
      <c r="D8" s="459"/>
    </row>
    <row r="9" spans="1:4" ht="18.75" customHeight="1">
      <c r="A9" s="459"/>
      <c r="B9" s="459"/>
      <c r="C9" s="459"/>
      <c r="D9" s="459"/>
    </row>
    <row r="11" spans="1:4" ht="66" customHeight="1">
      <c r="A11" s="81" t="s">
        <v>32</v>
      </c>
      <c r="B11" s="81" t="s">
        <v>395</v>
      </c>
      <c r="C11" s="460" t="s">
        <v>502</v>
      </c>
      <c r="D11" s="460"/>
    </row>
    <row r="12" spans="1:4" ht="49.5" customHeight="1">
      <c r="A12" s="82">
        <v>650</v>
      </c>
      <c r="B12" s="81" t="s">
        <v>38</v>
      </c>
      <c r="C12" s="458" t="s">
        <v>39</v>
      </c>
      <c r="D12" s="458"/>
    </row>
    <row r="13" spans="1:4" ht="30" customHeight="1">
      <c r="A13" s="82">
        <v>650</v>
      </c>
      <c r="B13" s="81" t="s">
        <v>40</v>
      </c>
      <c r="C13" s="458" t="s">
        <v>41</v>
      </c>
      <c r="D13" s="458"/>
    </row>
    <row r="14" spans="1:4" ht="30" customHeight="1">
      <c r="A14" s="82">
        <v>650</v>
      </c>
      <c r="B14" s="81" t="s">
        <v>42</v>
      </c>
      <c r="C14" s="458" t="s">
        <v>396</v>
      </c>
      <c r="D14" s="458"/>
    </row>
    <row r="15" spans="1:4" ht="45" customHeight="1">
      <c r="A15" s="82">
        <v>650</v>
      </c>
      <c r="B15" s="81" t="s">
        <v>44</v>
      </c>
      <c r="C15" s="458" t="s">
        <v>45</v>
      </c>
      <c r="D15" s="458"/>
    </row>
    <row r="16" spans="1:4" ht="45" customHeight="1">
      <c r="A16" s="82">
        <v>650</v>
      </c>
      <c r="B16" s="81" t="s">
        <v>46</v>
      </c>
      <c r="C16" s="458" t="s">
        <v>397</v>
      </c>
      <c r="D16" s="458"/>
    </row>
    <row r="17" spans="1:4" ht="30" customHeight="1">
      <c r="A17" s="82">
        <v>650</v>
      </c>
      <c r="B17" s="81" t="s">
        <v>48</v>
      </c>
      <c r="C17" s="458" t="s">
        <v>398</v>
      </c>
      <c r="D17" s="458"/>
    </row>
    <row r="18" spans="1:4" ht="30" customHeight="1">
      <c r="A18" s="83"/>
      <c r="B18" s="83"/>
      <c r="C18" s="84"/>
      <c r="D18" s="84"/>
    </row>
    <row r="19" spans="1:4" ht="15.75">
      <c r="A19" s="83"/>
      <c r="B19" s="83"/>
      <c r="C19" s="84"/>
      <c r="D19" s="84"/>
    </row>
    <row r="20" spans="1:4" ht="15.75">
      <c r="A20" s="83"/>
      <c r="B20" s="83"/>
      <c r="C20" s="84"/>
      <c r="D20" s="84"/>
    </row>
    <row r="21" spans="1:4" ht="15.75">
      <c r="A21" s="83"/>
      <c r="B21" s="83"/>
      <c r="C21" s="85"/>
      <c r="D21" s="85"/>
    </row>
    <row r="22" spans="1:4" ht="15.75">
      <c r="A22" s="83"/>
      <c r="B22" s="83"/>
      <c r="C22" s="85"/>
      <c r="D22" s="85"/>
    </row>
    <row r="23" spans="1:4" ht="15.75">
      <c r="A23" s="83"/>
      <c r="B23" s="83"/>
      <c r="C23" s="85"/>
      <c r="D23" s="85"/>
    </row>
    <row r="24" spans="1:4" ht="15.75">
      <c r="A24" s="83"/>
      <c r="B24" s="83"/>
      <c r="C24" s="85"/>
      <c r="D24" s="85"/>
    </row>
    <row r="25" spans="1:4" ht="15.75">
      <c r="A25" s="83"/>
      <c r="B25" s="83"/>
      <c r="C25" s="85"/>
      <c r="D25" s="85"/>
    </row>
    <row r="26" spans="1:4" ht="15.75">
      <c r="A26" s="83"/>
      <c r="B26" s="83"/>
      <c r="C26" s="85"/>
      <c r="D26" s="85"/>
    </row>
    <row r="27" spans="1:4" ht="15.75">
      <c r="A27" s="83"/>
      <c r="B27" s="83"/>
      <c r="C27" s="85"/>
      <c r="D27" s="85"/>
    </row>
    <row r="28" spans="1:4" ht="15.75">
      <c r="A28" s="83"/>
      <c r="B28" s="83"/>
      <c r="C28" s="85"/>
      <c r="D28" s="85"/>
    </row>
    <row r="29" spans="1:4" ht="15.75">
      <c r="A29" s="83"/>
      <c r="B29" s="83"/>
      <c r="C29" s="85"/>
      <c r="D29" s="85"/>
    </row>
    <row r="30" spans="1:4" ht="15.75">
      <c r="A30" s="83"/>
      <c r="B30" s="83"/>
      <c r="C30" s="85"/>
      <c r="D30" s="85"/>
    </row>
    <row r="31" spans="1:4" ht="15.75">
      <c r="A31" s="83"/>
      <c r="B31" s="83"/>
      <c r="C31" s="85"/>
      <c r="D31" s="85"/>
    </row>
    <row r="32" spans="1:4" ht="15.75">
      <c r="A32" s="83"/>
      <c r="B32" s="83"/>
      <c r="C32" s="85"/>
      <c r="D32" s="85"/>
    </row>
    <row r="33" spans="1:4" ht="15.75">
      <c r="A33" s="83"/>
      <c r="B33" s="83"/>
      <c r="C33" s="85"/>
      <c r="D33" s="85"/>
    </row>
    <row r="34" spans="1:4" ht="15.75">
      <c r="A34" s="83"/>
      <c r="B34" s="83"/>
      <c r="C34" s="85"/>
      <c r="D34" s="85"/>
    </row>
    <row r="35" spans="1:4" ht="15.75">
      <c r="A35" s="83"/>
      <c r="B35" s="83"/>
      <c r="C35" s="85"/>
      <c r="D35" s="85"/>
    </row>
    <row r="36" spans="1:4" ht="15.75">
      <c r="A36" s="83"/>
      <c r="B36" s="83"/>
      <c r="C36" s="85"/>
      <c r="D36" s="85"/>
    </row>
    <row r="37" spans="1:4" ht="15.75">
      <c r="A37" s="83"/>
      <c r="B37" s="83"/>
      <c r="C37" s="85"/>
      <c r="D37" s="85"/>
    </row>
    <row r="38" spans="1:4" ht="15.75">
      <c r="A38" s="83"/>
      <c r="B38" s="83"/>
      <c r="C38" s="85"/>
      <c r="D38" s="85"/>
    </row>
    <row r="39" spans="1:4" ht="15.75">
      <c r="A39" s="83"/>
      <c r="B39" s="83"/>
      <c r="C39" s="85"/>
      <c r="D39" s="85"/>
    </row>
    <row r="40" spans="1:4" ht="15.75">
      <c r="A40" s="83"/>
      <c r="B40" s="83"/>
      <c r="C40" s="85"/>
      <c r="D40" s="85"/>
    </row>
    <row r="41" spans="1:4" ht="15.75">
      <c r="A41" s="83"/>
      <c r="B41" s="83"/>
      <c r="C41" s="85"/>
      <c r="D41" s="85"/>
    </row>
    <row r="42" spans="1:4" ht="15.75">
      <c r="A42" s="83"/>
      <c r="B42" s="83"/>
      <c r="C42" s="85"/>
      <c r="D42" s="85"/>
    </row>
    <row r="43" spans="1:4" ht="15.75">
      <c r="A43" s="83"/>
      <c r="B43" s="83"/>
      <c r="C43" s="85"/>
      <c r="D43" s="85"/>
    </row>
    <row r="44" spans="1:4" ht="15.75">
      <c r="A44" s="83"/>
      <c r="B44" s="83"/>
      <c r="C44" s="85"/>
      <c r="D44" s="85"/>
    </row>
    <row r="45" spans="1:4" ht="15.75">
      <c r="A45" s="83"/>
      <c r="B45" s="83"/>
      <c r="C45" s="85"/>
      <c r="D45" s="85"/>
    </row>
    <row r="46" spans="1:4" ht="15.75">
      <c r="A46" s="83"/>
      <c r="B46" s="83"/>
      <c r="C46" s="85"/>
      <c r="D46" s="85"/>
    </row>
    <row r="47" spans="1:4" ht="15.75">
      <c r="A47" s="83"/>
      <c r="B47" s="83"/>
      <c r="C47" s="85"/>
      <c r="D47" s="85"/>
    </row>
    <row r="48" spans="1:4" ht="15.75">
      <c r="A48" s="83"/>
      <c r="B48" s="83"/>
      <c r="C48" s="85"/>
      <c r="D48" s="85"/>
    </row>
    <row r="49" spans="1:4" ht="15.75">
      <c r="A49" s="83"/>
      <c r="B49" s="83"/>
      <c r="C49" s="85"/>
      <c r="D49" s="85"/>
    </row>
    <row r="50" spans="1:4" ht="15.75">
      <c r="A50" s="83"/>
      <c r="B50" s="83"/>
      <c r="C50" s="85"/>
      <c r="D50" s="85"/>
    </row>
    <row r="51" spans="1:4" ht="15.75">
      <c r="A51" s="83"/>
      <c r="B51" s="83"/>
      <c r="C51" s="85"/>
      <c r="D51" s="85"/>
    </row>
    <row r="52" spans="1:4" ht="15.75">
      <c r="A52" s="83"/>
      <c r="B52" s="83"/>
      <c r="C52" s="85"/>
      <c r="D52" s="85"/>
    </row>
    <row r="53" spans="1:4" ht="15.75">
      <c r="A53" s="83"/>
      <c r="B53" s="83"/>
      <c r="C53" s="85"/>
      <c r="D53" s="85"/>
    </row>
    <row r="54" spans="1:4" ht="15.75">
      <c r="A54" s="83"/>
      <c r="B54" s="83"/>
      <c r="C54" s="85"/>
      <c r="D54" s="85"/>
    </row>
    <row r="55" spans="1:4" ht="15.75">
      <c r="A55" s="83"/>
      <c r="B55" s="83"/>
      <c r="C55" s="85"/>
      <c r="D55" s="85"/>
    </row>
    <row r="56" spans="1:4" ht="15.75">
      <c r="A56" s="83"/>
      <c r="B56" s="83"/>
      <c r="C56" s="85"/>
      <c r="D56" s="85"/>
    </row>
    <row r="57" spans="1:4" ht="15.75">
      <c r="A57" s="83"/>
      <c r="B57" s="83"/>
      <c r="C57" s="85"/>
      <c r="D57" s="85"/>
    </row>
    <row r="58" spans="1:4" ht="15.75">
      <c r="A58" s="83"/>
      <c r="B58" s="83"/>
      <c r="C58" s="85"/>
      <c r="D58" s="85"/>
    </row>
    <row r="59" spans="1:4" ht="15.75">
      <c r="A59" s="83"/>
      <c r="B59" s="83"/>
      <c r="C59" s="85"/>
      <c r="D59" s="85"/>
    </row>
    <row r="60" spans="1:4" ht="15.75">
      <c r="A60" s="83"/>
      <c r="B60" s="83"/>
      <c r="C60" s="85"/>
      <c r="D60" s="85"/>
    </row>
    <row r="61" spans="1:4" ht="15.75">
      <c r="A61" s="83"/>
      <c r="B61" s="83"/>
      <c r="C61" s="85"/>
      <c r="D61" s="85"/>
    </row>
    <row r="62" spans="1:4" ht="15.75">
      <c r="A62" s="83"/>
      <c r="B62" s="83"/>
      <c r="C62" s="85"/>
      <c r="D62" s="85"/>
    </row>
    <row r="63" spans="1:4" ht="15.75">
      <c r="A63" s="83"/>
      <c r="B63" s="83"/>
      <c r="C63" s="85"/>
      <c r="D63" s="85"/>
    </row>
    <row r="64" spans="1:4" ht="15.75">
      <c r="A64" s="83"/>
      <c r="B64" s="83"/>
      <c r="C64" s="85"/>
      <c r="D64" s="85"/>
    </row>
    <row r="65" spans="1:4" ht="15.75">
      <c r="A65" s="83"/>
      <c r="B65" s="83"/>
      <c r="C65" s="85"/>
      <c r="D65" s="85"/>
    </row>
    <row r="66" spans="1:4" ht="15.75">
      <c r="A66" s="83"/>
      <c r="B66" s="83"/>
      <c r="C66" s="85"/>
      <c r="D66" s="85"/>
    </row>
    <row r="67" spans="1:4" ht="15.75">
      <c r="A67" s="83"/>
      <c r="B67" s="83"/>
      <c r="C67" s="85"/>
      <c r="D67" s="85"/>
    </row>
    <row r="68" spans="1:4" ht="15.75">
      <c r="A68" s="83"/>
      <c r="B68" s="83"/>
      <c r="C68" s="85"/>
      <c r="D68" s="85"/>
    </row>
    <row r="69" spans="1:4" ht="15.75">
      <c r="A69" s="83"/>
      <c r="B69" s="83"/>
      <c r="C69" s="85"/>
      <c r="D69" s="85"/>
    </row>
    <row r="70" spans="1:4" ht="15.75">
      <c r="A70" s="83"/>
      <c r="B70" s="83"/>
      <c r="C70" s="85"/>
      <c r="D70" s="85"/>
    </row>
    <row r="71" spans="1:4" ht="15.75">
      <c r="A71" s="83"/>
      <c r="B71" s="83"/>
      <c r="C71" s="85"/>
      <c r="D71" s="85"/>
    </row>
    <row r="72" spans="1:4" ht="15.75">
      <c r="A72" s="83"/>
      <c r="B72" s="83"/>
      <c r="C72" s="85"/>
      <c r="D72" s="85"/>
    </row>
    <row r="73" spans="1:4" ht="15.75">
      <c r="A73" s="83"/>
      <c r="B73" s="83"/>
      <c r="C73" s="85"/>
      <c r="D73" s="85"/>
    </row>
    <row r="74" spans="1:4" ht="15.75">
      <c r="A74" s="83"/>
      <c r="B74" s="83"/>
      <c r="C74" s="85"/>
      <c r="D74" s="85"/>
    </row>
    <row r="75" spans="1:4" ht="15.75">
      <c r="A75" s="83"/>
      <c r="B75" s="83"/>
      <c r="C75" s="85"/>
      <c r="D75" s="85"/>
    </row>
    <row r="76" spans="1:4" ht="15.75">
      <c r="A76" s="83"/>
      <c r="B76" s="83"/>
      <c r="C76" s="85"/>
      <c r="D76" s="85"/>
    </row>
    <row r="77" spans="1:4" ht="15.75">
      <c r="A77" s="83"/>
      <c r="B77" s="83"/>
      <c r="C77" s="85"/>
      <c r="D77" s="85"/>
    </row>
    <row r="78" spans="1:4" ht="15.75">
      <c r="A78" s="83"/>
      <c r="B78" s="83"/>
      <c r="C78" s="85"/>
      <c r="D78" s="85"/>
    </row>
    <row r="79" spans="1:4" ht="15.75">
      <c r="A79" s="83"/>
      <c r="B79" s="83"/>
      <c r="C79" s="85"/>
      <c r="D79" s="85"/>
    </row>
    <row r="80" spans="1:4" ht="15.75">
      <c r="A80" s="83"/>
      <c r="B80" s="83"/>
      <c r="C80" s="85"/>
      <c r="D80" s="85"/>
    </row>
    <row r="81" spans="1:4" ht="15.75">
      <c r="A81" s="83"/>
      <c r="B81" s="83"/>
      <c r="C81" s="85"/>
      <c r="D81" s="85"/>
    </row>
    <row r="82" spans="1:4" ht="15.75">
      <c r="A82" s="83"/>
      <c r="B82" s="83"/>
      <c r="C82" s="85"/>
      <c r="D82" s="85"/>
    </row>
    <row r="83" spans="1:4" ht="15.75">
      <c r="A83" s="83"/>
      <c r="B83" s="83"/>
      <c r="C83" s="85"/>
      <c r="D83" s="85"/>
    </row>
    <row r="84" spans="1:4" ht="15.75">
      <c r="A84" s="83"/>
      <c r="B84" s="83"/>
      <c r="C84" s="85"/>
      <c r="D84" s="85"/>
    </row>
    <row r="85" spans="1:4" ht="15.75">
      <c r="A85" s="83"/>
      <c r="B85" s="83"/>
      <c r="C85" s="85"/>
      <c r="D85" s="85"/>
    </row>
    <row r="86" spans="1:4" ht="15.75">
      <c r="A86" s="83"/>
      <c r="B86" s="83"/>
      <c r="C86" s="85"/>
      <c r="D86" s="85"/>
    </row>
    <row r="87" spans="1:4" ht="15.75">
      <c r="A87" s="83"/>
      <c r="B87" s="83"/>
      <c r="C87" s="85"/>
      <c r="D87" s="85"/>
    </row>
    <row r="88" spans="1:4" ht="15.75">
      <c r="A88" s="83"/>
      <c r="B88" s="83"/>
      <c r="C88" s="85"/>
      <c r="D88" s="85"/>
    </row>
    <row r="89" spans="1:4" ht="15.75">
      <c r="A89" s="83"/>
      <c r="B89" s="83"/>
      <c r="C89" s="85"/>
      <c r="D89" s="85"/>
    </row>
    <row r="90" spans="1:4" ht="15.75">
      <c r="A90" s="83"/>
      <c r="B90" s="83"/>
      <c r="C90" s="85"/>
      <c r="D90" s="85"/>
    </row>
    <row r="91" spans="1:4" ht="15.75">
      <c r="A91" s="83"/>
      <c r="B91" s="83"/>
      <c r="C91" s="85"/>
      <c r="D91" s="85"/>
    </row>
    <row r="92" spans="1:4" ht="15.75">
      <c r="A92" s="83"/>
      <c r="B92" s="83"/>
      <c r="C92" s="85"/>
      <c r="D92" s="85"/>
    </row>
    <row r="93" spans="3:4" ht="15.75">
      <c r="C93" s="86"/>
      <c r="D93" s="86"/>
    </row>
    <row r="94" spans="3:4" ht="15.75">
      <c r="C94" s="86"/>
      <c r="D94" s="86"/>
    </row>
    <row r="95" spans="3:4" ht="15.75">
      <c r="C95" s="86"/>
      <c r="D95" s="86"/>
    </row>
    <row r="96" spans="3:4" ht="15.75">
      <c r="C96" s="86"/>
      <c r="D96" s="86"/>
    </row>
    <row r="97" spans="3:4" ht="15.75">
      <c r="C97" s="86"/>
      <c r="D97" s="86"/>
    </row>
    <row r="98" spans="3:4" ht="15.75">
      <c r="C98" s="86"/>
      <c r="D98" s="86"/>
    </row>
    <row r="99" spans="3:4" ht="15.75">
      <c r="C99" s="86"/>
      <c r="D99" s="86"/>
    </row>
    <row r="100" spans="3:4" ht="15.75">
      <c r="C100" s="86"/>
      <c r="D100" s="86"/>
    </row>
    <row r="101" spans="3:4" ht="15.75">
      <c r="C101" s="86"/>
      <c r="D101" s="86"/>
    </row>
    <row r="102" spans="3:4" ht="15.75">
      <c r="C102" s="86"/>
      <c r="D102" s="86"/>
    </row>
    <row r="103" spans="3:4" ht="15.75">
      <c r="C103" s="86"/>
      <c r="D103" s="86"/>
    </row>
    <row r="104" spans="3:4" ht="15.75">
      <c r="C104" s="86"/>
      <c r="D104" s="86"/>
    </row>
    <row r="105" spans="3:4" ht="15.75">
      <c r="C105" s="86"/>
      <c r="D105" s="86"/>
    </row>
    <row r="106" spans="3:4" ht="15.75">
      <c r="C106" s="86"/>
      <c r="D106" s="86"/>
    </row>
    <row r="107" spans="3:4" ht="15.75">
      <c r="C107" s="86"/>
      <c r="D107" s="86"/>
    </row>
    <row r="108" spans="3:4" ht="15.75">
      <c r="C108" s="86"/>
      <c r="D108" s="86"/>
    </row>
    <row r="109" spans="3:4" ht="15.75">
      <c r="C109" s="86"/>
      <c r="D109" s="86"/>
    </row>
    <row r="110" spans="3:4" ht="15.75">
      <c r="C110" s="86"/>
      <c r="D110" s="86"/>
    </row>
    <row r="111" spans="3:4" ht="15.75">
      <c r="C111" s="86"/>
      <c r="D111" s="86"/>
    </row>
    <row r="112" spans="3:4" ht="15.75">
      <c r="C112" s="86"/>
      <c r="D112" s="86"/>
    </row>
    <row r="113" spans="3:4" ht="15.75">
      <c r="C113" s="86"/>
      <c r="D113" s="86"/>
    </row>
    <row r="114" spans="3:4" ht="15.75">
      <c r="C114" s="86"/>
      <c r="D114" s="86"/>
    </row>
    <row r="115" spans="3:4" ht="15.75">
      <c r="C115" s="86"/>
      <c r="D115" s="86"/>
    </row>
  </sheetData>
  <sheetProtection selectLockedCells="1" selectUnlockedCells="1"/>
  <mergeCells count="8">
    <mergeCell ref="C16:D16"/>
    <mergeCell ref="C17:D17"/>
    <mergeCell ref="A8:D9"/>
    <mergeCell ref="C11:D11"/>
    <mergeCell ref="C12:D12"/>
    <mergeCell ref="C13:D13"/>
    <mergeCell ref="C14:D14"/>
    <mergeCell ref="C15:D15"/>
  </mergeCells>
  <printOptions/>
  <pageMargins left="0.5902777777777778" right="0.39375" top="0.5902777777777778" bottom="0.5902777777777778" header="0.5118055555555555" footer="0.5118055555555555"/>
  <pageSetup fitToHeight="0" fitToWidth="1" horizontalDpi="300" verticalDpi="3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13.75390625" style="70" customWidth="1"/>
    <col min="2" max="2" width="24.25390625" style="70" customWidth="1"/>
    <col min="3" max="3" width="30.125" style="71" customWidth="1"/>
    <col min="4" max="4" width="29.875" style="71" customWidth="1"/>
  </cols>
  <sheetData>
    <row r="1" ht="15">
      <c r="D1" s="2" t="s">
        <v>55</v>
      </c>
    </row>
    <row r="2" ht="15">
      <c r="D2" s="2" t="s">
        <v>503</v>
      </c>
    </row>
    <row r="3" ht="15">
      <c r="D3" s="2" t="s">
        <v>2</v>
      </c>
    </row>
    <row r="4" ht="15">
      <c r="D4" s="2" t="s">
        <v>504</v>
      </c>
    </row>
    <row r="5" ht="12.75">
      <c r="D5" s="34"/>
    </row>
    <row r="8" spans="1:4" ht="13.5" customHeight="1">
      <c r="A8" s="455" t="s">
        <v>353</v>
      </c>
      <c r="B8" s="455"/>
      <c r="C8" s="455"/>
      <c r="D8" s="455"/>
    </row>
    <row r="9" spans="1:4" ht="21" customHeight="1">
      <c r="A9" s="455"/>
      <c r="B9" s="455"/>
      <c r="C9" s="455"/>
      <c r="D9" s="455"/>
    </row>
    <row r="11" spans="1:4" ht="23.25" customHeight="1">
      <c r="A11" s="72" t="s">
        <v>354</v>
      </c>
      <c r="B11" s="72" t="s">
        <v>355</v>
      </c>
      <c r="C11" s="456" t="s">
        <v>356</v>
      </c>
      <c r="D11" s="456"/>
    </row>
    <row r="12" spans="1:4" ht="50.25" customHeight="1">
      <c r="A12" s="73">
        <v>650</v>
      </c>
      <c r="B12" s="74"/>
      <c r="C12" s="457" t="s">
        <v>357</v>
      </c>
      <c r="D12" s="457"/>
    </row>
    <row r="13" spans="1:4" s="45" customFormat="1" ht="66" customHeight="1">
      <c r="A13" s="23"/>
      <c r="B13" s="20" t="s">
        <v>358</v>
      </c>
      <c r="C13" s="449" t="s">
        <v>359</v>
      </c>
      <c r="D13" s="449"/>
    </row>
    <row r="14" spans="1:4" s="45" customFormat="1" ht="63.75" customHeight="1">
      <c r="A14" s="23"/>
      <c r="B14" s="20" t="s">
        <v>360</v>
      </c>
      <c r="C14" s="449" t="s">
        <v>361</v>
      </c>
      <c r="D14" s="449"/>
    </row>
    <row r="15" spans="1:4" s="45" customFormat="1" ht="60" customHeight="1">
      <c r="A15" s="23"/>
      <c r="B15" s="20" t="s">
        <v>362</v>
      </c>
      <c r="C15" s="449" t="s">
        <v>474</v>
      </c>
      <c r="D15" s="449"/>
    </row>
    <row r="16" spans="1:4" s="45" customFormat="1" ht="60" customHeight="1">
      <c r="A16" s="23"/>
      <c r="B16" s="20" t="s">
        <v>363</v>
      </c>
      <c r="C16" s="449" t="s">
        <v>461</v>
      </c>
      <c r="D16" s="449"/>
    </row>
    <row r="17" spans="1:4" s="45" customFormat="1" ht="30" customHeight="1">
      <c r="A17" s="23"/>
      <c r="B17" s="20" t="s">
        <v>364</v>
      </c>
      <c r="C17" s="449" t="s">
        <v>475</v>
      </c>
      <c r="D17" s="449"/>
    </row>
    <row r="18" spans="1:4" s="45" customFormat="1" ht="60" customHeight="1">
      <c r="A18" s="23"/>
      <c r="B18" s="20" t="s">
        <v>365</v>
      </c>
      <c r="C18" s="449" t="s">
        <v>476</v>
      </c>
      <c r="D18" s="449"/>
    </row>
    <row r="19" spans="1:4" s="45" customFormat="1" ht="15" customHeight="1">
      <c r="A19" s="23"/>
      <c r="B19" s="20" t="s">
        <v>366</v>
      </c>
      <c r="C19" s="449" t="s">
        <v>469</v>
      </c>
      <c r="D19" s="449"/>
    </row>
    <row r="20" spans="1:4" s="45" customFormat="1" ht="75" customHeight="1">
      <c r="A20" s="23"/>
      <c r="B20" s="20" t="s">
        <v>367</v>
      </c>
      <c r="C20" s="449" t="s">
        <v>477</v>
      </c>
      <c r="D20" s="449"/>
    </row>
    <row r="21" spans="1:4" ht="75" customHeight="1">
      <c r="A21" s="23"/>
      <c r="B21" s="20" t="s">
        <v>368</v>
      </c>
      <c r="C21" s="449" t="s">
        <v>478</v>
      </c>
      <c r="D21" s="449"/>
    </row>
    <row r="22" spans="1:4" ht="60" customHeight="1">
      <c r="A22" s="23"/>
      <c r="B22" s="20" t="s">
        <v>369</v>
      </c>
      <c r="C22" s="449" t="s">
        <v>479</v>
      </c>
      <c r="D22" s="449"/>
    </row>
    <row r="23" spans="1:4" ht="75" customHeight="1">
      <c r="A23" s="23"/>
      <c r="B23" s="20" t="s">
        <v>370</v>
      </c>
      <c r="C23" s="449" t="s">
        <v>480</v>
      </c>
      <c r="D23" s="449"/>
    </row>
    <row r="24" spans="1:4" ht="45" customHeight="1">
      <c r="A24" s="23"/>
      <c r="B24" s="20" t="s">
        <v>371</v>
      </c>
      <c r="C24" s="449" t="s">
        <v>483</v>
      </c>
      <c r="D24" s="449"/>
    </row>
    <row r="25" spans="1:4" ht="52.5" customHeight="1">
      <c r="A25" s="23"/>
      <c r="B25" s="20" t="s">
        <v>505</v>
      </c>
      <c r="C25" s="449" t="s">
        <v>484</v>
      </c>
      <c r="D25" s="449"/>
    </row>
    <row r="26" spans="1:4" ht="60" customHeight="1">
      <c r="A26" s="23"/>
      <c r="B26" s="20" t="s">
        <v>372</v>
      </c>
      <c r="C26" s="449" t="s">
        <v>481</v>
      </c>
      <c r="D26" s="449"/>
    </row>
    <row r="27" spans="1:4" ht="45" customHeight="1">
      <c r="A27" s="23"/>
      <c r="B27" s="20" t="s">
        <v>373</v>
      </c>
      <c r="C27" s="449" t="s">
        <v>482</v>
      </c>
      <c r="D27" s="449"/>
    </row>
    <row r="28" spans="1:4" ht="45" customHeight="1">
      <c r="A28" s="23"/>
      <c r="B28" s="20" t="s">
        <v>374</v>
      </c>
      <c r="C28" s="449" t="s">
        <v>485</v>
      </c>
      <c r="D28" s="449"/>
    </row>
    <row r="29" spans="1:4" ht="30" customHeight="1">
      <c r="A29" s="23"/>
      <c r="B29" s="20" t="s">
        <v>375</v>
      </c>
      <c r="C29" s="449" t="s">
        <v>471</v>
      </c>
      <c r="D29" s="449"/>
    </row>
    <row r="30" spans="1:4" ht="15" customHeight="1">
      <c r="A30" s="23"/>
      <c r="B30" s="20" t="s">
        <v>376</v>
      </c>
      <c r="C30" s="449" t="s">
        <v>473</v>
      </c>
      <c r="D30" s="449"/>
    </row>
    <row r="31" spans="1:4" ht="23.25" customHeight="1">
      <c r="A31" s="23"/>
      <c r="B31" s="20" t="s">
        <v>377</v>
      </c>
      <c r="C31" s="449" t="s">
        <v>486</v>
      </c>
      <c r="D31" s="449"/>
    </row>
    <row r="32" spans="1:4" ht="30" customHeight="1">
      <c r="A32" s="23"/>
      <c r="B32" s="20" t="s">
        <v>378</v>
      </c>
      <c r="C32" s="449" t="s">
        <v>487</v>
      </c>
      <c r="D32" s="449"/>
    </row>
    <row r="33" spans="1:4" ht="48.75" customHeight="1">
      <c r="A33" s="23"/>
      <c r="B33" s="20" t="s">
        <v>379</v>
      </c>
      <c r="C33" s="449" t="s">
        <v>488</v>
      </c>
      <c r="D33" s="449"/>
    </row>
    <row r="34" spans="1:4" ht="60" customHeight="1">
      <c r="A34" s="23"/>
      <c r="B34" s="20" t="s">
        <v>380</v>
      </c>
      <c r="C34" s="449" t="s">
        <v>489</v>
      </c>
      <c r="D34" s="449"/>
    </row>
    <row r="35" spans="1:4" ht="60" customHeight="1">
      <c r="A35" s="23"/>
      <c r="B35" s="20" t="s">
        <v>381</v>
      </c>
      <c r="C35" s="449" t="s">
        <v>490</v>
      </c>
      <c r="D35" s="449"/>
    </row>
    <row r="36" spans="1:4" ht="45" customHeight="1">
      <c r="A36" s="23"/>
      <c r="B36" s="20" t="s">
        <v>382</v>
      </c>
      <c r="C36" s="449" t="s">
        <v>491</v>
      </c>
      <c r="D36" s="449"/>
    </row>
    <row r="37" spans="1:4" ht="45" customHeight="1">
      <c r="A37" s="23"/>
      <c r="B37" s="20" t="s">
        <v>383</v>
      </c>
      <c r="C37" s="449" t="s">
        <v>492</v>
      </c>
      <c r="D37" s="449"/>
    </row>
    <row r="38" spans="1:4" ht="33.75" customHeight="1">
      <c r="A38" s="23"/>
      <c r="B38" s="20" t="s">
        <v>384</v>
      </c>
      <c r="C38" s="449" t="s">
        <v>465</v>
      </c>
      <c r="D38" s="449"/>
    </row>
    <row r="39" spans="1:4" ht="30" customHeight="1">
      <c r="A39" s="23"/>
      <c r="B39" s="20" t="s">
        <v>385</v>
      </c>
      <c r="C39" s="449" t="s">
        <v>493</v>
      </c>
      <c r="D39" s="449"/>
    </row>
    <row r="40" spans="1:4" ht="30" customHeight="1">
      <c r="A40" s="23"/>
      <c r="B40" s="20" t="s">
        <v>386</v>
      </c>
      <c r="C40" s="449" t="s">
        <v>494</v>
      </c>
      <c r="D40" s="449"/>
    </row>
    <row r="41" spans="1:4" ht="35.25" customHeight="1">
      <c r="A41" s="23"/>
      <c r="B41" s="20" t="s">
        <v>387</v>
      </c>
      <c r="C41" s="449" t="s">
        <v>495</v>
      </c>
      <c r="D41" s="449"/>
    </row>
    <row r="42" spans="1:4" ht="60" customHeight="1">
      <c r="A42" s="23"/>
      <c r="B42" s="20" t="s">
        <v>388</v>
      </c>
      <c r="C42" s="449" t="s">
        <v>451</v>
      </c>
      <c r="D42" s="449"/>
    </row>
    <row r="43" spans="1:4" ht="24" customHeight="1">
      <c r="A43" s="23"/>
      <c r="B43" s="20" t="s">
        <v>389</v>
      </c>
      <c r="C43" s="449" t="s">
        <v>496</v>
      </c>
      <c r="D43" s="449"/>
    </row>
    <row r="44" spans="1:4" ht="71.25" customHeight="1">
      <c r="A44" s="23"/>
      <c r="B44" s="17" t="s">
        <v>390</v>
      </c>
      <c r="C44" s="449" t="s">
        <v>497</v>
      </c>
      <c r="D44" s="449"/>
    </row>
    <row r="45" spans="1:4" ht="69" customHeight="1">
      <c r="A45" s="23"/>
      <c r="B45" s="20" t="s">
        <v>391</v>
      </c>
      <c r="C45" s="449" t="s">
        <v>498</v>
      </c>
      <c r="D45" s="449"/>
    </row>
    <row r="46" spans="1:4" ht="45" customHeight="1">
      <c r="A46" s="23"/>
      <c r="B46" s="20" t="s">
        <v>392</v>
      </c>
      <c r="C46" s="449" t="s">
        <v>499</v>
      </c>
      <c r="D46" s="449"/>
    </row>
    <row r="47" spans="1:4" ht="39" customHeight="1">
      <c r="A47" s="124"/>
      <c r="B47" s="35" t="s">
        <v>393</v>
      </c>
      <c r="C47" s="495" t="s">
        <v>500</v>
      </c>
      <c r="D47" s="495"/>
    </row>
    <row r="48" spans="1:4" ht="45" customHeight="1">
      <c r="A48" s="125"/>
      <c r="B48" s="125" t="s">
        <v>501</v>
      </c>
      <c r="C48" s="496" t="s">
        <v>452</v>
      </c>
      <c r="D48" s="496"/>
    </row>
    <row r="49" spans="1:4" ht="38.25" customHeight="1">
      <c r="A49" s="125"/>
      <c r="B49" s="125" t="s">
        <v>388</v>
      </c>
      <c r="C49" s="496" t="s">
        <v>451</v>
      </c>
      <c r="D49" s="496"/>
    </row>
    <row r="50" spans="1:4" ht="12.75">
      <c r="A50" s="75"/>
      <c r="B50" s="75"/>
      <c r="C50" s="76"/>
      <c r="D50" s="76"/>
    </row>
    <row r="51" spans="1:4" ht="12.75">
      <c r="A51" s="75"/>
      <c r="B51" s="75"/>
      <c r="C51" s="76"/>
      <c r="D51" s="76"/>
    </row>
    <row r="52" spans="1:4" ht="12.75">
      <c r="A52" s="75"/>
      <c r="B52" s="75"/>
      <c r="C52" s="76"/>
      <c r="D52" s="76"/>
    </row>
    <row r="53" spans="1:4" ht="12.75">
      <c r="A53" s="75"/>
      <c r="B53" s="75"/>
      <c r="C53" s="76"/>
      <c r="D53" s="76"/>
    </row>
    <row r="54" spans="1:4" ht="12.75">
      <c r="A54" s="75"/>
      <c r="B54" s="75"/>
      <c r="C54" s="76"/>
      <c r="D54" s="76"/>
    </row>
    <row r="55" spans="1:4" ht="12.75">
      <c r="A55" s="75"/>
      <c r="B55" s="75"/>
      <c r="C55" s="76"/>
      <c r="D55" s="76"/>
    </row>
    <row r="56" spans="1:4" ht="12.75">
      <c r="A56" s="75"/>
      <c r="B56" s="75"/>
      <c r="C56" s="76"/>
      <c r="D56" s="76"/>
    </row>
    <row r="57" spans="1:4" ht="12.75">
      <c r="A57" s="75"/>
      <c r="B57" s="75"/>
      <c r="C57" s="76"/>
      <c r="D57" s="76"/>
    </row>
    <row r="58" spans="1:4" ht="12.75">
      <c r="A58" s="75"/>
      <c r="B58" s="75"/>
      <c r="C58" s="76"/>
      <c r="D58" s="76"/>
    </row>
    <row r="59" spans="1:4" ht="12.75">
      <c r="A59" s="75"/>
      <c r="B59" s="75"/>
      <c r="C59" s="76"/>
      <c r="D59" s="76"/>
    </row>
    <row r="60" spans="1:4" ht="12.75">
      <c r="A60" s="75"/>
      <c r="B60" s="75"/>
      <c r="C60" s="76"/>
      <c r="D60" s="76"/>
    </row>
    <row r="61" spans="1:4" ht="12.75">
      <c r="A61" s="75"/>
      <c r="B61" s="75"/>
      <c r="C61" s="76"/>
      <c r="D61" s="76"/>
    </row>
    <row r="62" spans="1:4" ht="12.75">
      <c r="A62" s="75"/>
      <c r="B62" s="75"/>
      <c r="C62" s="76"/>
      <c r="D62" s="76"/>
    </row>
    <row r="63" spans="1:4" ht="12.75">
      <c r="A63" s="75"/>
      <c r="B63" s="75"/>
      <c r="C63" s="76"/>
      <c r="D63" s="76"/>
    </row>
    <row r="64" spans="1:4" ht="12.75">
      <c r="A64" s="75"/>
      <c r="B64" s="75"/>
      <c r="C64" s="76"/>
      <c r="D64" s="76"/>
    </row>
    <row r="65" spans="1:4" ht="12.75">
      <c r="A65" s="75"/>
      <c r="B65" s="75"/>
      <c r="C65" s="76"/>
      <c r="D65" s="76"/>
    </row>
    <row r="66" spans="1:4" ht="12.75">
      <c r="A66" s="75"/>
      <c r="B66" s="75"/>
      <c r="C66" s="76"/>
      <c r="D66" s="76"/>
    </row>
    <row r="67" spans="1:4" ht="12.75">
      <c r="A67" s="75"/>
      <c r="B67" s="75"/>
      <c r="C67" s="76"/>
      <c r="D67" s="76"/>
    </row>
    <row r="68" spans="1:4" ht="12.75">
      <c r="A68" s="75"/>
      <c r="B68" s="75"/>
      <c r="C68" s="76"/>
      <c r="D68" s="76"/>
    </row>
    <row r="69" spans="1:4" ht="12.75">
      <c r="A69" s="75"/>
      <c r="B69" s="75"/>
      <c r="C69" s="76"/>
      <c r="D69" s="76"/>
    </row>
    <row r="70" spans="1:4" ht="12.75">
      <c r="A70" s="75"/>
      <c r="B70" s="75"/>
      <c r="C70" s="76"/>
      <c r="D70" s="76"/>
    </row>
    <row r="71" spans="1:4" ht="12.75">
      <c r="A71" s="75"/>
      <c r="B71" s="75"/>
      <c r="C71" s="76"/>
      <c r="D71" s="76"/>
    </row>
    <row r="72" spans="1:4" ht="12.75">
      <c r="A72" s="75"/>
      <c r="B72" s="75"/>
      <c r="C72" s="76"/>
      <c r="D72" s="76"/>
    </row>
    <row r="73" spans="1:4" ht="12.75">
      <c r="A73" s="75"/>
      <c r="B73" s="75"/>
      <c r="C73" s="76"/>
      <c r="D73" s="76"/>
    </row>
    <row r="74" spans="1:4" ht="12.75">
      <c r="A74" s="75"/>
      <c r="B74" s="75"/>
      <c r="C74" s="76"/>
      <c r="D74" s="76"/>
    </row>
    <row r="75" spans="1:4" ht="12.75">
      <c r="A75" s="75"/>
      <c r="B75" s="75"/>
      <c r="C75" s="76"/>
      <c r="D75" s="76"/>
    </row>
    <row r="76" spans="1:4" ht="12.75">
      <c r="A76" s="75"/>
      <c r="B76" s="75"/>
      <c r="C76" s="76"/>
      <c r="D76" s="76"/>
    </row>
    <row r="77" spans="1:4" ht="12.75">
      <c r="A77" s="75"/>
      <c r="B77" s="75"/>
      <c r="C77" s="76"/>
      <c r="D77" s="76"/>
    </row>
    <row r="78" spans="1:4" ht="12.75">
      <c r="A78" s="75"/>
      <c r="B78" s="75"/>
      <c r="C78" s="76"/>
      <c r="D78" s="76"/>
    </row>
    <row r="79" spans="1:4" ht="12.75">
      <c r="A79" s="75"/>
      <c r="B79" s="75"/>
      <c r="C79" s="76"/>
      <c r="D79" s="76"/>
    </row>
    <row r="80" spans="1:4" ht="12.75">
      <c r="A80" s="75"/>
      <c r="B80" s="75"/>
      <c r="C80" s="76"/>
      <c r="D80" s="76"/>
    </row>
    <row r="81" spans="1:4" ht="12.75">
      <c r="A81" s="75"/>
      <c r="B81" s="75"/>
      <c r="C81" s="76"/>
      <c r="D81" s="76"/>
    </row>
    <row r="82" spans="1:4" ht="12.75">
      <c r="A82" s="75"/>
      <c r="B82" s="75"/>
      <c r="C82" s="76"/>
      <c r="D82" s="76"/>
    </row>
    <row r="83" spans="1:4" ht="12.75">
      <c r="A83" s="75"/>
      <c r="B83" s="75"/>
      <c r="C83" s="76"/>
      <c r="D83" s="76"/>
    </row>
    <row r="84" spans="1:4" ht="12.75">
      <c r="A84" s="75"/>
      <c r="B84" s="75"/>
      <c r="C84" s="76"/>
      <c r="D84" s="76"/>
    </row>
    <row r="85" spans="1:4" ht="12.75">
      <c r="A85" s="75"/>
      <c r="B85" s="75"/>
      <c r="C85" s="76"/>
      <c r="D85" s="76"/>
    </row>
    <row r="86" spans="1:4" ht="12.75">
      <c r="A86" s="75"/>
      <c r="B86" s="75"/>
      <c r="C86" s="76"/>
      <c r="D86" s="76"/>
    </row>
    <row r="87" spans="1:4" ht="12.75">
      <c r="A87" s="75"/>
      <c r="B87" s="75"/>
      <c r="C87" s="76"/>
      <c r="D87" s="76"/>
    </row>
    <row r="88" spans="1:4" ht="12.75">
      <c r="A88" s="75"/>
      <c r="B88" s="75"/>
      <c r="C88" s="76"/>
      <c r="D88" s="76"/>
    </row>
    <row r="89" spans="1:4" ht="12.75">
      <c r="A89" s="75"/>
      <c r="B89" s="75"/>
      <c r="C89" s="76"/>
      <c r="D89" s="76"/>
    </row>
    <row r="90" spans="1:4" ht="12.75">
      <c r="A90" s="75"/>
      <c r="B90" s="75"/>
      <c r="C90" s="76"/>
      <c r="D90" s="76"/>
    </row>
    <row r="91" spans="1:4" ht="12.75">
      <c r="A91" s="75"/>
      <c r="B91" s="75"/>
      <c r="C91" s="76"/>
      <c r="D91" s="76"/>
    </row>
    <row r="92" spans="1:4" ht="12.75">
      <c r="A92" s="75"/>
      <c r="B92" s="75"/>
      <c r="C92" s="76"/>
      <c r="D92" s="76"/>
    </row>
    <row r="93" spans="1:4" ht="12.75">
      <c r="A93" s="75"/>
      <c r="B93" s="75"/>
      <c r="C93" s="76"/>
      <c r="D93" s="76"/>
    </row>
    <row r="94" spans="1:4" ht="12.75">
      <c r="A94" s="75"/>
      <c r="B94" s="75"/>
      <c r="C94" s="76"/>
      <c r="D94" s="76"/>
    </row>
    <row r="95" spans="1:4" ht="12.75">
      <c r="A95" s="75"/>
      <c r="B95" s="75"/>
      <c r="C95" s="76"/>
      <c r="D95" s="76"/>
    </row>
    <row r="96" spans="1:4" ht="12.75">
      <c r="A96" s="75"/>
      <c r="B96" s="75"/>
      <c r="C96" s="76"/>
      <c r="D96" s="76"/>
    </row>
    <row r="97" spans="1:4" ht="12.75">
      <c r="A97" s="75"/>
      <c r="B97" s="75"/>
      <c r="C97" s="76"/>
      <c r="D97" s="76"/>
    </row>
    <row r="98" spans="1:4" ht="12.75">
      <c r="A98" s="75"/>
      <c r="B98" s="75"/>
      <c r="C98" s="76"/>
      <c r="D98" s="76"/>
    </row>
    <row r="99" spans="1:4" ht="12.75">
      <c r="A99" s="75"/>
      <c r="B99" s="75"/>
      <c r="C99" s="76"/>
      <c r="D99" s="76"/>
    </row>
    <row r="100" spans="1:4" ht="12.75">
      <c r="A100" s="75"/>
      <c r="B100" s="75"/>
      <c r="C100" s="76"/>
      <c r="D100" s="76"/>
    </row>
    <row r="101" spans="1:4" ht="12.75">
      <c r="A101" s="75"/>
      <c r="B101" s="75"/>
      <c r="C101" s="76"/>
      <c r="D101" s="76"/>
    </row>
    <row r="102" spans="1:4" ht="12.75">
      <c r="A102" s="75"/>
      <c r="B102" s="75"/>
      <c r="C102" s="76"/>
      <c r="D102" s="76"/>
    </row>
    <row r="103" spans="1:4" ht="12.75">
      <c r="A103" s="75"/>
      <c r="B103" s="75"/>
      <c r="C103" s="76"/>
      <c r="D103" s="76"/>
    </row>
    <row r="104" spans="1:4" ht="12.75">
      <c r="A104" s="75"/>
      <c r="B104" s="75"/>
      <c r="C104" s="76"/>
      <c r="D104" s="76"/>
    </row>
    <row r="105" spans="1:4" ht="12.75">
      <c r="A105" s="75"/>
      <c r="B105" s="75"/>
      <c r="C105" s="76"/>
      <c r="D105" s="76"/>
    </row>
    <row r="106" spans="1:4" ht="12.75">
      <c r="A106" s="75"/>
      <c r="B106" s="75"/>
      <c r="C106" s="76"/>
      <c r="D106" s="76"/>
    </row>
    <row r="107" spans="1:4" ht="12.75">
      <c r="A107" s="75"/>
      <c r="B107" s="75"/>
      <c r="C107" s="76"/>
      <c r="D107" s="76"/>
    </row>
    <row r="108" spans="1:4" ht="12.75">
      <c r="A108" s="75"/>
      <c r="B108" s="75"/>
      <c r="C108" s="76"/>
      <c r="D108" s="76"/>
    </row>
    <row r="109" spans="1:4" ht="12.75">
      <c r="A109" s="75"/>
      <c r="B109" s="75"/>
      <c r="C109" s="76"/>
      <c r="D109" s="76"/>
    </row>
    <row r="110" spans="1:4" ht="12.75">
      <c r="A110" s="75"/>
      <c r="B110" s="75"/>
      <c r="C110" s="76"/>
      <c r="D110" s="76"/>
    </row>
    <row r="111" spans="1:4" ht="12.75">
      <c r="A111" s="75"/>
      <c r="B111" s="75"/>
      <c r="C111" s="76"/>
      <c r="D111" s="76"/>
    </row>
    <row r="112" spans="1:4" ht="12.75">
      <c r="A112" s="75"/>
      <c r="B112" s="75"/>
      <c r="C112" s="76"/>
      <c r="D112" s="76"/>
    </row>
    <row r="113" spans="1:4" ht="12.75">
      <c r="A113" s="75"/>
      <c r="B113" s="75"/>
      <c r="C113" s="76"/>
      <c r="D113" s="76"/>
    </row>
    <row r="114" spans="1:4" ht="12.75">
      <c r="A114" s="75"/>
      <c r="B114" s="75"/>
      <c r="C114" s="76"/>
      <c r="D114" s="76"/>
    </row>
    <row r="115" spans="1:4" ht="12.75">
      <c r="A115" s="75"/>
      <c r="B115" s="75"/>
      <c r="C115" s="76"/>
      <c r="D115" s="76"/>
    </row>
    <row r="116" spans="1:4" ht="12.75">
      <c r="A116" s="75"/>
      <c r="B116" s="75"/>
      <c r="C116" s="76"/>
      <c r="D116" s="76"/>
    </row>
  </sheetData>
  <sheetProtection selectLockedCells="1" selectUnlockedCells="1"/>
  <mergeCells count="40"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A8:D9"/>
    <mergeCell ref="C11:D11"/>
    <mergeCell ref="C12:D12"/>
    <mergeCell ref="C13:D13"/>
    <mergeCell ref="C14:D14"/>
    <mergeCell ref="C15:D15"/>
  </mergeCells>
  <printOptions/>
  <pageMargins left="0.5902777777777778" right="0.39375" top="0.5902777777777778" bottom="0.5902777777777778" header="0.5118055555555555" footer="0.5118055555555555"/>
  <pageSetup fitToHeight="0" fitToWidth="1" horizontalDpi="300" verticalDpi="3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">
      <selection activeCell="D1" sqref="D1:D5"/>
    </sheetView>
  </sheetViews>
  <sheetFormatPr defaultColWidth="9.00390625" defaultRowHeight="12.75"/>
  <cols>
    <col min="1" max="1" width="10.125" style="77" customWidth="1"/>
    <col min="2" max="2" width="28.25390625" style="77" customWidth="1"/>
    <col min="3" max="3" width="30.125" style="78" customWidth="1"/>
    <col min="4" max="4" width="29.875" style="78" customWidth="1"/>
  </cols>
  <sheetData>
    <row r="1" ht="15.75">
      <c r="D1" s="79" t="s">
        <v>394</v>
      </c>
    </row>
    <row r="2" ht="15.75">
      <c r="D2" s="2" t="s">
        <v>1</v>
      </c>
    </row>
    <row r="3" ht="15.75">
      <c r="D3" s="79" t="s">
        <v>2</v>
      </c>
    </row>
    <row r="4" ht="15.75">
      <c r="D4" s="2" t="s">
        <v>657</v>
      </c>
    </row>
    <row r="5" ht="15.75">
      <c r="D5" s="80"/>
    </row>
    <row r="8" spans="1:4" ht="12.75" customHeight="1">
      <c r="A8" s="459" t="s">
        <v>666</v>
      </c>
      <c r="B8" s="459"/>
      <c r="C8" s="459"/>
      <c r="D8" s="459"/>
    </row>
    <row r="9" spans="1:4" ht="18.75" customHeight="1">
      <c r="A9" s="459"/>
      <c r="B9" s="459"/>
      <c r="C9" s="459"/>
      <c r="D9" s="459"/>
    </row>
    <row r="11" spans="1:4" ht="66" customHeight="1">
      <c r="A11" s="81" t="s">
        <v>32</v>
      </c>
      <c r="B11" s="81" t="s">
        <v>395</v>
      </c>
      <c r="C11" s="460" t="s">
        <v>502</v>
      </c>
      <c r="D11" s="460"/>
    </row>
    <row r="12" spans="1:4" ht="49.5" customHeight="1">
      <c r="A12" s="82">
        <v>650</v>
      </c>
      <c r="B12" s="81" t="s">
        <v>38</v>
      </c>
      <c r="C12" s="458" t="s">
        <v>39</v>
      </c>
      <c r="D12" s="458"/>
    </row>
    <row r="13" spans="1:4" ht="30" customHeight="1">
      <c r="A13" s="82">
        <v>650</v>
      </c>
      <c r="B13" s="81" t="s">
        <v>40</v>
      </c>
      <c r="C13" s="458" t="s">
        <v>41</v>
      </c>
      <c r="D13" s="458"/>
    </row>
    <row r="14" spans="1:4" ht="30" customHeight="1">
      <c r="A14" s="82">
        <v>650</v>
      </c>
      <c r="B14" s="81" t="s">
        <v>42</v>
      </c>
      <c r="C14" s="458" t="s">
        <v>396</v>
      </c>
      <c r="D14" s="458"/>
    </row>
    <row r="15" spans="1:4" ht="45" customHeight="1">
      <c r="A15" s="82">
        <v>650</v>
      </c>
      <c r="B15" s="81" t="s">
        <v>44</v>
      </c>
      <c r="C15" s="458" t="s">
        <v>45</v>
      </c>
      <c r="D15" s="458"/>
    </row>
    <row r="16" spans="1:4" ht="45" customHeight="1">
      <c r="A16" s="82">
        <v>650</v>
      </c>
      <c r="B16" s="81" t="s">
        <v>46</v>
      </c>
      <c r="C16" s="458" t="s">
        <v>397</v>
      </c>
      <c r="D16" s="458"/>
    </row>
    <row r="17" spans="1:4" ht="30" customHeight="1">
      <c r="A17" s="82">
        <v>650</v>
      </c>
      <c r="B17" s="81" t="s">
        <v>48</v>
      </c>
      <c r="C17" s="458" t="s">
        <v>398</v>
      </c>
      <c r="D17" s="458"/>
    </row>
    <row r="18" spans="1:4" ht="30" customHeight="1">
      <c r="A18" s="83"/>
      <c r="B18" s="83"/>
      <c r="C18" s="84"/>
      <c r="D18" s="84"/>
    </row>
    <row r="19" spans="1:4" ht="15.75">
      <c r="A19" s="83"/>
      <c r="B19" s="83"/>
      <c r="C19" s="84"/>
      <c r="D19" s="84"/>
    </row>
    <row r="20" spans="1:4" ht="15.75">
      <c r="A20" s="83"/>
      <c r="B20" s="83"/>
      <c r="C20" s="84"/>
      <c r="D20" s="84"/>
    </row>
    <row r="21" spans="1:4" ht="15.75">
      <c r="A21" s="83"/>
      <c r="B21" s="83"/>
      <c r="C21" s="85"/>
      <c r="D21" s="85"/>
    </row>
    <row r="22" spans="1:4" ht="15.75">
      <c r="A22" s="83"/>
      <c r="B22" s="83"/>
      <c r="C22" s="85"/>
      <c r="D22" s="85"/>
    </row>
    <row r="23" spans="1:4" ht="15.75">
      <c r="A23" s="83"/>
      <c r="B23" s="83"/>
      <c r="C23" s="85"/>
      <c r="D23" s="85"/>
    </row>
    <row r="24" spans="1:4" ht="15.75">
      <c r="A24" s="83"/>
      <c r="B24" s="83"/>
      <c r="C24" s="85"/>
      <c r="D24" s="85"/>
    </row>
    <row r="25" spans="1:4" ht="15.75">
      <c r="A25" s="83"/>
      <c r="B25" s="83"/>
      <c r="C25" s="85"/>
      <c r="D25" s="85"/>
    </row>
    <row r="26" spans="1:4" ht="15.75">
      <c r="A26" s="83"/>
      <c r="B26" s="83"/>
      <c r="C26" s="85"/>
      <c r="D26" s="85"/>
    </row>
    <row r="27" spans="1:4" ht="15.75">
      <c r="A27" s="83"/>
      <c r="B27" s="83"/>
      <c r="C27" s="85"/>
      <c r="D27" s="85"/>
    </row>
    <row r="28" spans="1:4" ht="15.75">
      <c r="A28" s="83"/>
      <c r="B28" s="83"/>
      <c r="C28" s="85"/>
      <c r="D28" s="85"/>
    </row>
    <row r="29" spans="1:4" ht="15.75">
      <c r="A29" s="83"/>
      <c r="B29" s="83"/>
      <c r="C29" s="85"/>
      <c r="D29" s="85"/>
    </row>
    <row r="30" spans="1:4" ht="15.75">
      <c r="A30" s="83"/>
      <c r="B30" s="83"/>
      <c r="C30" s="85"/>
      <c r="D30" s="85"/>
    </row>
    <row r="31" spans="1:4" ht="15.75">
      <c r="A31" s="83"/>
      <c r="B31" s="83"/>
      <c r="C31" s="85"/>
      <c r="D31" s="85"/>
    </row>
    <row r="32" spans="1:4" ht="15.75">
      <c r="A32" s="83"/>
      <c r="B32" s="83"/>
      <c r="C32" s="85"/>
      <c r="D32" s="85"/>
    </row>
    <row r="33" spans="1:4" ht="15.75">
      <c r="A33" s="83"/>
      <c r="B33" s="83"/>
      <c r="C33" s="85"/>
      <c r="D33" s="85"/>
    </row>
    <row r="34" spans="1:4" ht="15.75">
      <c r="A34" s="83"/>
      <c r="B34" s="83"/>
      <c r="C34" s="85"/>
      <c r="D34" s="85"/>
    </row>
    <row r="35" spans="1:4" ht="15.75">
      <c r="A35" s="83"/>
      <c r="B35" s="83"/>
      <c r="C35" s="85"/>
      <c r="D35" s="85"/>
    </row>
    <row r="36" spans="1:4" ht="15.75">
      <c r="A36" s="83"/>
      <c r="B36" s="83"/>
      <c r="C36" s="85"/>
      <c r="D36" s="85"/>
    </row>
    <row r="37" spans="1:4" ht="15.75">
      <c r="A37" s="83"/>
      <c r="B37" s="83"/>
      <c r="C37" s="85"/>
      <c r="D37" s="85"/>
    </row>
    <row r="38" spans="1:4" ht="15.75">
      <c r="A38" s="83"/>
      <c r="B38" s="83"/>
      <c r="C38" s="85"/>
      <c r="D38" s="85"/>
    </row>
    <row r="39" spans="1:4" ht="15.75">
      <c r="A39" s="83"/>
      <c r="B39" s="83"/>
      <c r="C39" s="85"/>
      <c r="D39" s="85"/>
    </row>
    <row r="40" spans="1:4" ht="15.75">
      <c r="A40" s="83"/>
      <c r="B40" s="83"/>
      <c r="C40" s="85"/>
      <c r="D40" s="85"/>
    </row>
    <row r="41" spans="1:4" ht="15.75">
      <c r="A41" s="83"/>
      <c r="B41" s="83"/>
      <c r="C41" s="85"/>
      <c r="D41" s="85"/>
    </row>
    <row r="42" spans="1:4" ht="15.75">
      <c r="A42" s="83"/>
      <c r="B42" s="83"/>
      <c r="C42" s="85"/>
      <c r="D42" s="85"/>
    </row>
    <row r="43" spans="1:4" ht="15.75">
      <c r="A43" s="83"/>
      <c r="B43" s="83"/>
      <c r="C43" s="85"/>
      <c r="D43" s="85"/>
    </row>
    <row r="44" spans="1:4" ht="15.75">
      <c r="A44" s="83"/>
      <c r="B44" s="83"/>
      <c r="C44" s="85"/>
      <c r="D44" s="85"/>
    </row>
    <row r="45" spans="1:4" ht="15.75">
      <c r="A45" s="83"/>
      <c r="B45" s="83"/>
      <c r="C45" s="85"/>
      <c r="D45" s="85"/>
    </row>
    <row r="46" spans="1:4" ht="15.75">
      <c r="A46" s="83"/>
      <c r="B46" s="83"/>
      <c r="C46" s="85"/>
      <c r="D46" s="85"/>
    </row>
    <row r="47" spans="1:4" ht="15.75">
      <c r="A47" s="83"/>
      <c r="B47" s="83"/>
      <c r="C47" s="85"/>
      <c r="D47" s="85"/>
    </row>
    <row r="48" spans="1:4" ht="15.75">
      <c r="A48" s="83"/>
      <c r="B48" s="83"/>
      <c r="C48" s="85"/>
      <c r="D48" s="85"/>
    </row>
    <row r="49" spans="1:4" ht="15.75">
      <c r="A49" s="83"/>
      <c r="B49" s="83"/>
      <c r="C49" s="85"/>
      <c r="D49" s="85"/>
    </row>
    <row r="50" spans="1:4" ht="15.75">
      <c r="A50" s="83"/>
      <c r="B50" s="83"/>
      <c r="C50" s="85"/>
      <c r="D50" s="85"/>
    </row>
    <row r="51" spans="1:4" ht="15.75">
      <c r="A51" s="83"/>
      <c r="B51" s="83"/>
      <c r="C51" s="85"/>
      <c r="D51" s="85"/>
    </row>
    <row r="52" spans="1:4" ht="15.75">
      <c r="A52" s="83"/>
      <c r="B52" s="83"/>
      <c r="C52" s="85"/>
      <c r="D52" s="85"/>
    </row>
    <row r="53" spans="1:4" ht="15.75">
      <c r="A53" s="83"/>
      <c r="B53" s="83"/>
      <c r="C53" s="85"/>
      <c r="D53" s="85"/>
    </row>
    <row r="54" spans="1:4" ht="15.75">
      <c r="A54" s="83"/>
      <c r="B54" s="83"/>
      <c r="C54" s="85"/>
      <c r="D54" s="85"/>
    </row>
    <row r="55" spans="1:4" ht="15.75">
      <c r="A55" s="83"/>
      <c r="B55" s="83"/>
      <c r="C55" s="85"/>
      <c r="D55" s="85"/>
    </row>
    <row r="56" spans="1:4" ht="15.75">
      <c r="A56" s="83"/>
      <c r="B56" s="83"/>
      <c r="C56" s="85"/>
      <c r="D56" s="85"/>
    </row>
    <row r="57" spans="1:4" ht="15.75">
      <c r="A57" s="83"/>
      <c r="B57" s="83"/>
      <c r="C57" s="85"/>
      <c r="D57" s="85"/>
    </row>
    <row r="58" spans="1:4" ht="15.75">
      <c r="A58" s="83"/>
      <c r="B58" s="83"/>
      <c r="C58" s="85"/>
      <c r="D58" s="85"/>
    </row>
    <row r="59" spans="1:4" ht="15.75">
      <c r="A59" s="83"/>
      <c r="B59" s="83"/>
      <c r="C59" s="85"/>
      <c r="D59" s="85"/>
    </row>
    <row r="60" spans="1:4" ht="15.75">
      <c r="A60" s="83"/>
      <c r="B60" s="83"/>
      <c r="C60" s="85"/>
      <c r="D60" s="85"/>
    </row>
    <row r="61" spans="1:4" ht="15.75">
      <c r="A61" s="83"/>
      <c r="B61" s="83"/>
      <c r="C61" s="85"/>
      <c r="D61" s="85"/>
    </row>
    <row r="62" spans="1:4" ht="15.75">
      <c r="A62" s="83"/>
      <c r="B62" s="83"/>
      <c r="C62" s="85"/>
      <c r="D62" s="85"/>
    </row>
    <row r="63" spans="1:4" ht="15.75">
      <c r="A63" s="83"/>
      <c r="B63" s="83"/>
      <c r="C63" s="85"/>
      <c r="D63" s="85"/>
    </row>
    <row r="64" spans="1:4" ht="15.75">
      <c r="A64" s="83"/>
      <c r="B64" s="83"/>
      <c r="C64" s="85"/>
      <c r="D64" s="85"/>
    </row>
    <row r="65" spans="1:4" ht="15.75">
      <c r="A65" s="83"/>
      <c r="B65" s="83"/>
      <c r="C65" s="85"/>
      <c r="D65" s="85"/>
    </row>
    <row r="66" spans="1:4" ht="15.75">
      <c r="A66" s="83"/>
      <c r="B66" s="83"/>
      <c r="C66" s="85"/>
      <c r="D66" s="85"/>
    </row>
    <row r="67" spans="1:4" ht="15.75">
      <c r="A67" s="83"/>
      <c r="B67" s="83"/>
      <c r="C67" s="85"/>
      <c r="D67" s="85"/>
    </row>
    <row r="68" spans="1:4" ht="15.75">
      <c r="A68" s="83"/>
      <c r="B68" s="83"/>
      <c r="C68" s="85"/>
      <c r="D68" s="85"/>
    </row>
    <row r="69" spans="1:4" ht="15.75">
      <c r="A69" s="83"/>
      <c r="B69" s="83"/>
      <c r="C69" s="85"/>
      <c r="D69" s="85"/>
    </row>
    <row r="70" spans="1:4" ht="15.75">
      <c r="A70" s="83"/>
      <c r="B70" s="83"/>
      <c r="C70" s="85"/>
      <c r="D70" s="85"/>
    </row>
    <row r="71" spans="1:4" ht="15.75">
      <c r="A71" s="83"/>
      <c r="B71" s="83"/>
      <c r="C71" s="85"/>
      <c r="D71" s="85"/>
    </row>
    <row r="72" spans="1:4" ht="15.75">
      <c r="A72" s="83"/>
      <c r="B72" s="83"/>
      <c r="C72" s="85"/>
      <c r="D72" s="85"/>
    </row>
    <row r="73" spans="1:4" ht="15.75">
      <c r="A73" s="83"/>
      <c r="B73" s="83"/>
      <c r="C73" s="85"/>
      <c r="D73" s="85"/>
    </row>
    <row r="74" spans="1:4" ht="15.75">
      <c r="A74" s="83"/>
      <c r="B74" s="83"/>
      <c r="C74" s="85"/>
      <c r="D74" s="85"/>
    </row>
    <row r="75" spans="1:4" ht="15.75">
      <c r="A75" s="83"/>
      <c r="B75" s="83"/>
      <c r="C75" s="85"/>
      <c r="D75" s="85"/>
    </row>
    <row r="76" spans="1:4" ht="15.75">
      <c r="A76" s="83"/>
      <c r="B76" s="83"/>
      <c r="C76" s="85"/>
      <c r="D76" s="85"/>
    </row>
    <row r="77" spans="1:4" ht="15.75">
      <c r="A77" s="83"/>
      <c r="B77" s="83"/>
      <c r="C77" s="85"/>
      <c r="D77" s="85"/>
    </row>
    <row r="78" spans="1:4" ht="15.75">
      <c r="A78" s="83"/>
      <c r="B78" s="83"/>
      <c r="C78" s="85"/>
      <c r="D78" s="85"/>
    </row>
    <row r="79" spans="1:4" ht="15.75">
      <c r="A79" s="83"/>
      <c r="B79" s="83"/>
      <c r="C79" s="85"/>
      <c r="D79" s="85"/>
    </row>
    <row r="80" spans="1:4" ht="15.75">
      <c r="A80" s="83"/>
      <c r="B80" s="83"/>
      <c r="C80" s="85"/>
      <c r="D80" s="85"/>
    </row>
    <row r="81" spans="1:4" ht="15.75">
      <c r="A81" s="83"/>
      <c r="B81" s="83"/>
      <c r="C81" s="85"/>
      <c r="D81" s="85"/>
    </row>
    <row r="82" spans="1:4" ht="15.75">
      <c r="A82" s="83"/>
      <c r="B82" s="83"/>
      <c r="C82" s="85"/>
      <c r="D82" s="85"/>
    </row>
    <row r="83" spans="1:4" ht="15.75">
      <c r="A83" s="83"/>
      <c r="B83" s="83"/>
      <c r="C83" s="85"/>
      <c r="D83" s="85"/>
    </row>
    <row r="84" spans="1:4" ht="15.75">
      <c r="A84" s="83"/>
      <c r="B84" s="83"/>
      <c r="C84" s="85"/>
      <c r="D84" s="85"/>
    </row>
    <row r="85" spans="1:4" ht="15.75">
      <c r="A85" s="83"/>
      <c r="B85" s="83"/>
      <c r="C85" s="85"/>
      <c r="D85" s="85"/>
    </row>
    <row r="86" spans="1:4" ht="15.75">
      <c r="A86" s="83"/>
      <c r="B86" s="83"/>
      <c r="C86" s="85"/>
      <c r="D86" s="85"/>
    </row>
    <row r="87" spans="1:4" ht="15.75">
      <c r="A87" s="83"/>
      <c r="B87" s="83"/>
      <c r="C87" s="85"/>
      <c r="D87" s="85"/>
    </row>
    <row r="88" spans="1:4" ht="15.75">
      <c r="A88" s="83"/>
      <c r="B88" s="83"/>
      <c r="C88" s="85"/>
      <c r="D88" s="85"/>
    </row>
    <row r="89" spans="1:4" ht="15.75">
      <c r="A89" s="83"/>
      <c r="B89" s="83"/>
      <c r="C89" s="85"/>
      <c r="D89" s="85"/>
    </row>
    <row r="90" spans="1:4" ht="15.75">
      <c r="A90" s="83"/>
      <c r="B90" s="83"/>
      <c r="C90" s="85"/>
      <c r="D90" s="85"/>
    </row>
    <row r="91" spans="1:4" ht="15.75">
      <c r="A91" s="83"/>
      <c r="B91" s="83"/>
      <c r="C91" s="85"/>
      <c r="D91" s="85"/>
    </row>
    <row r="92" spans="1:4" ht="15.75">
      <c r="A92" s="83"/>
      <c r="B92" s="83"/>
      <c r="C92" s="85"/>
      <c r="D92" s="85"/>
    </row>
    <row r="93" spans="3:4" ht="15.75">
      <c r="C93" s="86"/>
      <c r="D93" s="86"/>
    </row>
    <row r="94" spans="3:4" ht="15.75">
      <c r="C94" s="86"/>
      <c r="D94" s="86"/>
    </row>
    <row r="95" spans="3:4" ht="15.75">
      <c r="C95" s="86"/>
      <c r="D95" s="86"/>
    </row>
    <row r="96" spans="3:4" ht="15.75">
      <c r="C96" s="86"/>
      <c r="D96" s="86"/>
    </row>
    <row r="97" spans="3:4" ht="15.75">
      <c r="C97" s="86"/>
      <c r="D97" s="86"/>
    </row>
    <row r="98" spans="3:4" ht="15.75">
      <c r="C98" s="86"/>
      <c r="D98" s="86"/>
    </row>
    <row r="99" spans="3:4" ht="15.75">
      <c r="C99" s="86"/>
      <c r="D99" s="86"/>
    </row>
    <row r="100" spans="3:4" ht="15.75">
      <c r="C100" s="86"/>
      <c r="D100" s="86"/>
    </row>
    <row r="101" spans="3:4" ht="15.75">
      <c r="C101" s="86"/>
      <c r="D101" s="86"/>
    </row>
    <row r="102" spans="3:4" ht="15.75">
      <c r="C102" s="86"/>
      <c r="D102" s="86"/>
    </row>
    <row r="103" spans="3:4" ht="15.75">
      <c r="C103" s="86"/>
      <c r="D103" s="86"/>
    </row>
    <row r="104" spans="3:4" ht="15.75">
      <c r="C104" s="86"/>
      <c r="D104" s="86"/>
    </row>
    <row r="105" spans="3:4" ht="15.75">
      <c r="C105" s="86"/>
      <c r="D105" s="86"/>
    </row>
    <row r="106" spans="3:4" ht="15.75">
      <c r="C106" s="86"/>
      <c r="D106" s="86"/>
    </row>
    <row r="107" spans="3:4" ht="15.75">
      <c r="C107" s="86"/>
      <c r="D107" s="86"/>
    </row>
    <row r="108" spans="3:4" ht="15.75">
      <c r="C108" s="86"/>
      <c r="D108" s="86"/>
    </row>
    <row r="109" spans="3:4" ht="15.75">
      <c r="C109" s="86"/>
      <c r="D109" s="86"/>
    </row>
    <row r="110" spans="3:4" ht="15.75">
      <c r="C110" s="86"/>
      <c r="D110" s="86"/>
    </row>
    <row r="111" spans="3:4" ht="15.75">
      <c r="C111" s="86"/>
      <c r="D111" s="86"/>
    </row>
    <row r="112" spans="3:4" ht="15.75">
      <c r="C112" s="86"/>
      <c r="D112" s="86"/>
    </row>
    <row r="113" spans="3:4" ht="15.75">
      <c r="C113" s="86"/>
      <c r="D113" s="86"/>
    </row>
    <row r="114" spans="3:4" ht="15.75">
      <c r="C114" s="86"/>
      <c r="D114" s="86"/>
    </row>
    <row r="115" spans="3:4" ht="15.75">
      <c r="C115" s="86"/>
      <c r="D115" s="86"/>
    </row>
  </sheetData>
  <sheetProtection selectLockedCells="1" selectUnlockedCells="1"/>
  <mergeCells count="8">
    <mergeCell ref="C15:D15"/>
    <mergeCell ref="C16:D16"/>
    <mergeCell ref="C17:D17"/>
    <mergeCell ref="A8:D9"/>
    <mergeCell ref="C11:D11"/>
    <mergeCell ref="C12:D12"/>
    <mergeCell ref="C13:D13"/>
    <mergeCell ref="C14:D14"/>
  </mergeCells>
  <printOptions/>
  <pageMargins left="0.5902777777777778" right="0.39375" top="0.5902777777777778" bottom="0.5902777777777778" header="0.5118055555555555" footer="0.5118055555555555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4.00390625" style="78" customWidth="1"/>
    <col min="2" max="2" width="72.75390625" style="78" customWidth="1"/>
  </cols>
  <sheetData>
    <row r="1" ht="15.75">
      <c r="B1" s="79" t="s">
        <v>399</v>
      </c>
    </row>
    <row r="2" ht="15.75">
      <c r="B2" s="2" t="s">
        <v>1</v>
      </c>
    </row>
    <row r="3" ht="15.75">
      <c r="B3" s="79" t="s">
        <v>2</v>
      </c>
    </row>
    <row r="4" ht="15.75">
      <c r="B4" s="2" t="s">
        <v>657</v>
      </c>
    </row>
    <row r="7" spans="1:2" ht="15.75">
      <c r="A7" s="87"/>
      <c r="B7" s="87"/>
    </row>
    <row r="8" spans="1:2" ht="15.75">
      <c r="A8" s="461" t="s">
        <v>400</v>
      </c>
      <c r="B8" s="461"/>
    </row>
    <row r="9" spans="1:2" ht="15.75">
      <c r="A9" s="461" t="s">
        <v>532</v>
      </c>
      <c r="B9" s="461"/>
    </row>
    <row r="10" ht="15.75">
      <c r="B10" s="86"/>
    </row>
    <row r="12" spans="1:2" ht="15.75">
      <c r="A12" s="88" t="s">
        <v>401</v>
      </c>
      <c r="B12" s="88" t="s">
        <v>6</v>
      </c>
    </row>
    <row r="13" spans="1:2" ht="31.5">
      <c r="A13" s="88">
        <v>651</v>
      </c>
      <c r="B13" s="89" t="s">
        <v>402</v>
      </c>
    </row>
    <row r="14" spans="1:2" ht="31.5">
      <c r="A14" s="88">
        <v>650</v>
      </c>
      <c r="B14" s="90" t="s">
        <v>403</v>
      </c>
    </row>
    <row r="15" spans="1:2" ht="12.75">
      <c r="A15"/>
      <c r="B15"/>
    </row>
    <row r="16" spans="1:2" ht="12.75">
      <c r="A16"/>
      <c r="B16"/>
    </row>
  </sheetData>
  <sheetProtection selectLockedCells="1" selectUnlockedCells="1"/>
  <mergeCells count="2">
    <mergeCell ref="A8:B8"/>
    <mergeCell ref="A9:B9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26"/>
  <sheetViews>
    <sheetView zoomScale="70" zoomScaleNormal="70" zoomScalePageLayoutView="0" workbookViewId="0" topLeftCell="A1">
      <selection activeCell="D6" sqref="D6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93"/>
      <c r="B1" s="198"/>
      <c r="C1" s="199"/>
      <c r="D1" s="443" t="s">
        <v>68</v>
      </c>
    </row>
    <row r="2" spans="1:4" ht="15">
      <c r="A2" s="193"/>
      <c r="B2" s="198"/>
      <c r="C2" s="199"/>
      <c r="D2" s="443" t="s">
        <v>1</v>
      </c>
    </row>
    <row r="3" spans="1:4" ht="15">
      <c r="A3" s="193"/>
      <c r="B3" s="198"/>
      <c r="C3" s="199"/>
      <c r="D3" s="443" t="s">
        <v>2</v>
      </c>
    </row>
    <row r="4" spans="1:4" ht="15">
      <c r="A4" s="193"/>
      <c r="B4" s="198"/>
      <c r="C4" s="199"/>
      <c r="D4" s="195" t="s">
        <v>657</v>
      </c>
    </row>
    <row r="5" spans="1:4" ht="15">
      <c r="A5" s="193"/>
      <c r="B5" s="198"/>
      <c r="C5" s="199"/>
      <c r="D5" s="199"/>
    </row>
    <row r="6" spans="1:4" ht="15">
      <c r="A6" s="193"/>
      <c r="B6" s="198"/>
      <c r="C6" s="193"/>
      <c r="D6" s="193"/>
    </row>
    <row r="7" spans="1:4" ht="14.25">
      <c r="A7" s="462" t="s">
        <v>69</v>
      </c>
      <c r="B7" s="462"/>
      <c r="C7" s="462"/>
      <c r="D7" s="462"/>
    </row>
    <row r="8" spans="1:4" ht="14.25">
      <c r="A8" s="462" t="s">
        <v>70</v>
      </c>
      <c r="B8" s="462"/>
      <c r="C8" s="462"/>
      <c r="D8" s="462"/>
    </row>
    <row r="9" spans="1:4" ht="14.25">
      <c r="A9" s="462" t="s">
        <v>533</v>
      </c>
      <c r="B9" s="462"/>
      <c r="C9" s="462"/>
      <c r="D9" s="462"/>
    </row>
    <row r="10" spans="1:4" ht="15">
      <c r="A10" s="193"/>
      <c r="B10" s="198"/>
      <c r="C10" s="193"/>
      <c r="D10" s="195" t="s">
        <v>26</v>
      </c>
    </row>
    <row r="11" spans="1:4" ht="31.5" customHeight="1">
      <c r="A11" s="463" t="s">
        <v>71</v>
      </c>
      <c r="B11" s="463"/>
      <c r="C11" s="189" t="s">
        <v>72</v>
      </c>
      <c r="D11" s="189" t="s">
        <v>629</v>
      </c>
    </row>
    <row r="12" spans="1:4" s="36" customFormat="1" ht="15">
      <c r="A12" s="189">
        <v>1</v>
      </c>
      <c r="B12" s="189">
        <v>2</v>
      </c>
      <c r="C12" s="158">
        <v>3</v>
      </c>
      <c r="D12" s="189">
        <v>4</v>
      </c>
    </row>
    <row r="13" spans="1:4" s="37" customFormat="1" ht="14.25">
      <c r="A13" s="159" t="s">
        <v>73</v>
      </c>
      <c r="B13" s="160" t="s">
        <v>74</v>
      </c>
      <c r="C13" s="160" t="s">
        <v>75</v>
      </c>
      <c r="D13" s="174">
        <f>D14+D20+D25+D30+D41+D44+D48</f>
        <v>2732.5</v>
      </c>
    </row>
    <row r="14" spans="1:4" s="37" customFormat="1" ht="14.25">
      <c r="A14" s="159" t="s">
        <v>73</v>
      </c>
      <c r="B14" s="160" t="s">
        <v>76</v>
      </c>
      <c r="C14" s="160" t="s">
        <v>77</v>
      </c>
      <c r="D14" s="174">
        <f>D15</f>
        <v>162.5</v>
      </c>
    </row>
    <row r="15" spans="1:4" s="37" customFormat="1" ht="15">
      <c r="A15" s="154" t="s">
        <v>73</v>
      </c>
      <c r="B15" s="155" t="s">
        <v>78</v>
      </c>
      <c r="C15" s="155" t="s">
        <v>79</v>
      </c>
      <c r="D15" s="170">
        <f>D16+D17+D18+D19</f>
        <v>162.5</v>
      </c>
    </row>
    <row r="16" spans="1:4" s="37" customFormat="1" ht="75">
      <c r="A16" s="154" t="s">
        <v>73</v>
      </c>
      <c r="B16" s="155" t="s">
        <v>80</v>
      </c>
      <c r="C16" s="155" t="s">
        <v>81</v>
      </c>
      <c r="D16" s="170">
        <v>150</v>
      </c>
    </row>
    <row r="17" spans="1:4" s="37" customFormat="1" ht="105">
      <c r="A17" s="154" t="s">
        <v>73</v>
      </c>
      <c r="B17" s="155" t="s">
        <v>82</v>
      </c>
      <c r="C17" s="155" t="s">
        <v>83</v>
      </c>
      <c r="D17" s="170">
        <v>6.5</v>
      </c>
    </row>
    <row r="18" spans="1:4" s="37" customFormat="1" ht="49.5" customHeight="1">
      <c r="A18" s="154" t="s">
        <v>73</v>
      </c>
      <c r="B18" s="155" t="s">
        <v>84</v>
      </c>
      <c r="C18" s="155" t="s">
        <v>85</v>
      </c>
      <c r="D18" s="170">
        <v>6</v>
      </c>
    </row>
    <row r="19" spans="1:4" s="37" customFormat="1" ht="15" hidden="1">
      <c r="A19" s="436"/>
      <c r="B19" s="437"/>
      <c r="C19" s="438"/>
      <c r="D19" s="439"/>
    </row>
    <row r="20" spans="1:4" s="38" customFormat="1" ht="42.75">
      <c r="A20" s="161" t="s">
        <v>73</v>
      </c>
      <c r="B20" s="162" t="s">
        <v>86</v>
      </c>
      <c r="C20" s="163" t="s">
        <v>87</v>
      </c>
      <c r="D20" s="172">
        <f>D21+D22+D23+D24</f>
        <v>1021.8</v>
      </c>
    </row>
    <row r="21" spans="1:13" s="38" customFormat="1" ht="78" customHeight="1">
      <c r="A21" s="161" t="s">
        <v>73</v>
      </c>
      <c r="B21" s="164" t="s">
        <v>88</v>
      </c>
      <c r="C21" s="165" t="s">
        <v>89</v>
      </c>
      <c r="D21" s="173">
        <v>310.4</v>
      </c>
      <c r="I21" s="39"/>
      <c r="J21" s="40"/>
      <c r="K21" s="41"/>
      <c r="L21" s="39"/>
      <c r="M21" s="39"/>
    </row>
    <row r="22" spans="1:13" s="38" customFormat="1" ht="78" customHeight="1">
      <c r="A22" s="161" t="s">
        <v>73</v>
      </c>
      <c r="B22" s="166" t="s">
        <v>90</v>
      </c>
      <c r="C22" s="167" t="s">
        <v>91</v>
      </c>
      <c r="D22" s="173">
        <v>6.5</v>
      </c>
      <c r="I22" s="39"/>
      <c r="J22" s="40"/>
      <c r="K22" s="41"/>
      <c r="L22" s="39"/>
      <c r="M22" s="39"/>
    </row>
    <row r="23" spans="1:13" s="38" customFormat="1" ht="77.25" customHeight="1">
      <c r="A23" s="161" t="s">
        <v>73</v>
      </c>
      <c r="B23" s="166" t="s">
        <v>92</v>
      </c>
      <c r="C23" s="167" t="s">
        <v>93</v>
      </c>
      <c r="D23" s="173">
        <v>704.9</v>
      </c>
      <c r="I23" s="39"/>
      <c r="J23" s="39"/>
      <c r="K23" s="39"/>
      <c r="L23" s="39"/>
      <c r="M23" s="39"/>
    </row>
    <row r="24" spans="1:13" s="38" customFormat="1" ht="79.5" customHeight="1">
      <c r="A24" s="161" t="s">
        <v>73</v>
      </c>
      <c r="B24" s="166" t="s">
        <v>94</v>
      </c>
      <c r="C24" s="167" t="s">
        <v>95</v>
      </c>
      <c r="D24" s="173">
        <v>0</v>
      </c>
      <c r="I24" s="39"/>
      <c r="J24" s="39"/>
      <c r="K24" s="39"/>
      <c r="L24" s="39"/>
      <c r="M24" s="39"/>
    </row>
    <row r="25" spans="1:4" s="37" customFormat="1" ht="14.25">
      <c r="A25" s="159" t="s">
        <v>73</v>
      </c>
      <c r="B25" s="168" t="s">
        <v>96</v>
      </c>
      <c r="C25" s="160" t="s">
        <v>97</v>
      </c>
      <c r="D25" s="172">
        <f>D26+D28</f>
        <v>7</v>
      </c>
    </row>
    <row r="26" spans="1:4" s="37" customFormat="1" ht="30">
      <c r="A26" s="154" t="s">
        <v>73</v>
      </c>
      <c r="B26" s="155" t="s">
        <v>98</v>
      </c>
      <c r="C26" s="155" t="s">
        <v>99</v>
      </c>
      <c r="D26" s="173">
        <f>D27</f>
        <v>7</v>
      </c>
    </row>
    <row r="27" spans="1:4" s="37" customFormat="1" ht="30">
      <c r="A27" s="154" t="s">
        <v>73</v>
      </c>
      <c r="B27" s="155" t="s">
        <v>534</v>
      </c>
      <c r="C27" s="155" t="s">
        <v>99</v>
      </c>
      <c r="D27" s="173">
        <v>7</v>
      </c>
    </row>
    <row r="28" spans="1:4" s="37" customFormat="1" ht="15" hidden="1">
      <c r="A28" s="154"/>
      <c r="B28" s="155"/>
      <c r="C28" s="155"/>
      <c r="D28" s="173"/>
    </row>
    <row r="29" spans="1:4" s="37" customFormat="1" ht="15" hidden="1">
      <c r="A29" s="154"/>
      <c r="B29" s="155"/>
      <c r="C29" s="155"/>
      <c r="D29" s="173"/>
    </row>
    <row r="30" spans="1:4" s="37" customFormat="1" ht="14.25">
      <c r="A30" s="159" t="s">
        <v>73</v>
      </c>
      <c r="B30" s="160" t="s">
        <v>100</v>
      </c>
      <c r="C30" s="160" t="s">
        <v>101</v>
      </c>
      <c r="D30" s="172">
        <f>D31+D36+D33</f>
        <v>1425</v>
      </c>
    </row>
    <row r="31" spans="1:4" s="37" customFormat="1" ht="15">
      <c r="A31" s="154" t="s">
        <v>73</v>
      </c>
      <c r="B31" s="155" t="s">
        <v>102</v>
      </c>
      <c r="C31" s="155" t="s">
        <v>103</v>
      </c>
      <c r="D31" s="173">
        <f>D32</f>
        <v>200</v>
      </c>
    </row>
    <row r="32" spans="1:4" s="37" customFormat="1" ht="45">
      <c r="A32" s="154" t="s">
        <v>73</v>
      </c>
      <c r="B32" s="155" t="s">
        <v>104</v>
      </c>
      <c r="C32" s="155" t="s">
        <v>105</v>
      </c>
      <c r="D32" s="173">
        <v>200</v>
      </c>
    </row>
    <row r="33" spans="1:4" s="37" customFormat="1" ht="15">
      <c r="A33" s="154" t="s">
        <v>73</v>
      </c>
      <c r="B33" s="155" t="s">
        <v>106</v>
      </c>
      <c r="C33" s="155" t="s">
        <v>107</v>
      </c>
      <c r="D33" s="173">
        <f>D35+D34</f>
        <v>465</v>
      </c>
    </row>
    <row r="34" spans="1:4" s="37" customFormat="1" ht="15">
      <c r="A34" s="154" t="s">
        <v>73</v>
      </c>
      <c r="B34" s="155" t="s">
        <v>108</v>
      </c>
      <c r="C34" s="155" t="s">
        <v>109</v>
      </c>
      <c r="D34" s="173">
        <v>15</v>
      </c>
    </row>
    <row r="35" spans="1:4" s="37" customFormat="1" ht="15">
      <c r="A35" s="154" t="s">
        <v>73</v>
      </c>
      <c r="B35" s="155" t="s">
        <v>110</v>
      </c>
      <c r="C35" s="155" t="s">
        <v>111</v>
      </c>
      <c r="D35" s="173">
        <v>450</v>
      </c>
    </row>
    <row r="36" spans="1:4" s="37" customFormat="1" ht="15">
      <c r="A36" s="154" t="s">
        <v>73</v>
      </c>
      <c r="B36" s="155" t="s">
        <v>112</v>
      </c>
      <c r="C36" s="155" t="s">
        <v>113</v>
      </c>
      <c r="D36" s="173">
        <f>D37+D39</f>
        <v>760</v>
      </c>
    </row>
    <row r="37" spans="1:4" s="37" customFormat="1" ht="15">
      <c r="A37" s="154" t="s">
        <v>73</v>
      </c>
      <c r="B37" s="155" t="s">
        <v>453</v>
      </c>
      <c r="C37" s="155" t="s">
        <v>454</v>
      </c>
      <c r="D37" s="173">
        <f>D38</f>
        <v>60</v>
      </c>
    </row>
    <row r="38" spans="1:4" s="37" customFormat="1" ht="30">
      <c r="A38" s="154" t="s">
        <v>73</v>
      </c>
      <c r="B38" s="155" t="s">
        <v>455</v>
      </c>
      <c r="C38" s="155" t="s">
        <v>456</v>
      </c>
      <c r="D38" s="173">
        <v>60</v>
      </c>
    </row>
    <row r="39" spans="1:4" s="37" customFormat="1" ht="15">
      <c r="A39" s="154" t="s">
        <v>73</v>
      </c>
      <c r="B39" s="155" t="s">
        <v>457</v>
      </c>
      <c r="C39" s="155" t="s">
        <v>458</v>
      </c>
      <c r="D39" s="173">
        <f>D40</f>
        <v>700</v>
      </c>
    </row>
    <row r="40" spans="1:4" s="37" customFormat="1" ht="30">
      <c r="A40" s="154" t="s">
        <v>73</v>
      </c>
      <c r="B40" s="155" t="s">
        <v>460</v>
      </c>
      <c r="C40" s="155" t="s">
        <v>459</v>
      </c>
      <c r="D40" s="170">
        <v>700</v>
      </c>
    </row>
    <row r="41" spans="1:4" s="37" customFormat="1" ht="15">
      <c r="A41" s="154" t="s">
        <v>73</v>
      </c>
      <c r="B41" s="160" t="s">
        <v>114</v>
      </c>
      <c r="C41" s="160" t="s">
        <v>115</v>
      </c>
      <c r="D41" s="174">
        <f>D42</f>
        <v>10</v>
      </c>
    </row>
    <row r="42" spans="1:4" s="37" customFormat="1" ht="45">
      <c r="A42" s="154" t="s">
        <v>73</v>
      </c>
      <c r="B42" s="155" t="s">
        <v>116</v>
      </c>
      <c r="C42" s="155" t="s">
        <v>117</v>
      </c>
      <c r="D42" s="170">
        <f>D43</f>
        <v>10</v>
      </c>
    </row>
    <row r="43" spans="1:4" s="37" customFormat="1" ht="75">
      <c r="A43" s="154" t="s">
        <v>73</v>
      </c>
      <c r="B43" s="155" t="s">
        <v>118</v>
      </c>
      <c r="C43" s="155" t="s">
        <v>119</v>
      </c>
      <c r="D43" s="170">
        <v>10</v>
      </c>
    </row>
    <row r="44" spans="1:4" s="37" customFormat="1" ht="42.75">
      <c r="A44" s="159" t="s">
        <v>73</v>
      </c>
      <c r="B44" s="160" t="s">
        <v>120</v>
      </c>
      <c r="C44" s="160" t="s">
        <v>121</v>
      </c>
      <c r="D44" s="174">
        <f>D45</f>
        <v>106.2</v>
      </c>
    </row>
    <row r="45" spans="1:4" s="37" customFormat="1" ht="90">
      <c r="A45" s="154" t="s">
        <v>73</v>
      </c>
      <c r="B45" s="155" t="s">
        <v>122</v>
      </c>
      <c r="C45" s="155" t="s">
        <v>123</v>
      </c>
      <c r="D45" s="170">
        <f>D46</f>
        <v>106.2</v>
      </c>
    </row>
    <row r="46" spans="1:4" s="37" customFormat="1" ht="90">
      <c r="A46" s="154" t="s">
        <v>73</v>
      </c>
      <c r="B46" s="155" t="s">
        <v>124</v>
      </c>
      <c r="C46" s="155" t="s">
        <v>125</v>
      </c>
      <c r="D46" s="170">
        <f>D47</f>
        <v>106.2</v>
      </c>
    </row>
    <row r="47" spans="1:4" s="37" customFormat="1" ht="71.25" customHeight="1">
      <c r="A47" s="154" t="s">
        <v>73</v>
      </c>
      <c r="B47" s="155" t="s">
        <v>126</v>
      </c>
      <c r="C47" s="155" t="s">
        <v>461</v>
      </c>
      <c r="D47" s="170">
        <v>106.2</v>
      </c>
    </row>
    <row r="48" spans="1:4" s="37" customFormat="1" ht="14.25" hidden="1">
      <c r="A48" s="159"/>
      <c r="B48" s="160"/>
      <c r="C48" s="160"/>
      <c r="D48" s="174"/>
    </row>
    <row r="49" spans="1:4" s="37" customFormat="1" ht="15" hidden="1">
      <c r="A49" s="154"/>
      <c r="B49" s="155"/>
      <c r="C49" s="155"/>
      <c r="D49" s="170"/>
    </row>
    <row r="50" spans="1:4" s="37" customFormat="1" ht="7.5" customHeight="1" hidden="1">
      <c r="A50" s="154"/>
      <c r="B50" s="155"/>
      <c r="C50" s="155"/>
      <c r="D50" s="170"/>
    </row>
    <row r="51" spans="1:4" s="37" customFormat="1" ht="0.75" customHeight="1" hidden="1">
      <c r="A51" s="154"/>
      <c r="B51" s="155"/>
      <c r="C51" s="155"/>
      <c r="D51" s="170"/>
    </row>
    <row r="52" spans="1:4" s="37" customFormat="1" ht="14.25">
      <c r="A52" s="159" t="s">
        <v>73</v>
      </c>
      <c r="B52" s="160" t="s">
        <v>127</v>
      </c>
      <c r="C52" s="160" t="s">
        <v>128</v>
      </c>
      <c r="D52" s="174">
        <f>D53</f>
        <v>3115.2000000000003</v>
      </c>
    </row>
    <row r="53" spans="1:4" s="37" customFormat="1" ht="30">
      <c r="A53" s="154" t="s">
        <v>73</v>
      </c>
      <c r="B53" s="155" t="s">
        <v>129</v>
      </c>
      <c r="C53" s="155" t="s">
        <v>130</v>
      </c>
      <c r="D53" s="170">
        <f>D54+D61+D58</f>
        <v>3115.2000000000003</v>
      </c>
    </row>
    <row r="54" spans="1:4" s="37" customFormat="1" ht="30">
      <c r="A54" s="154" t="s">
        <v>73</v>
      </c>
      <c r="B54" s="155" t="s">
        <v>131</v>
      </c>
      <c r="C54" s="155" t="s">
        <v>132</v>
      </c>
      <c r="D54" s="170">
        <f>D55</f>
        <v>3027.6000000000004</v>
      </c>
    </row>
    <row r="55" spans="1:4" s="37" customFormat="1" ht="15">
      <c r="A55" s="154" t="s">
        <v>73</v>
      </c>
      <c r="B55" s="155" t="s">
        <v>133</v>
      </c>
      <c r="C55" s="155" t="s">
        <v>134</v>
      </c>
      <c r="D55" s="170">
        <f>D56+D57</f>
        <v>3027.6000000000004</v>
      </c>
    </row>
    <row r="56" spans="1:4" s="42" customFormat="1" ht="30">
      <c r="A56" s="154" t="s">
        <v>73</v>
      </c>
      <c r="B56" s="155" t="s">
        <v>135</v>
      </c>
      <c r="C56" s="155" t="s">
        <v>462</v>
      </c>
      <c r="D56" s="170">
        <v>338.3</v>
      </c>
    </row>
    <row r="57" spans="1:4" s="42" customFormat="1" ht="29.25" customHeight="1">
      <c r="A57" s="154" t="s">
        <v>73</v>
      </c>
      <c r="B57" s="155" t="s">
        <v>135</v>
      </c>
      <c r="C57" s="155" t="s">
        <v>463</v>
      </c>
      <c r="D57" s="170">
        <v>2689.3</v>
      </c>
    </row>
    <row r="58" spans="1:4" s="37" customFormat="1" ht="15" hidden="1">
      <c r="A58" s="154"/>
      <c r="B58" s="155"/>
      <c r="C58" s="155"/>
      <c r="D58" s="170"/>
    </row>
    <row r="59" spans="1:4" s="37" customFormat="1" ht="15" customHeight="1" hidden="1">
      <c r="A59" s="154"/>
      <c r="B59" s="155"/>
      <c r="C59" s="155"/>
      <c r="D59" s="170"/>
    </row>
    <row r="60" spans="1:4" s="37" customFormat="1" ht="15" hidden="1">
      <c r="A60" s="154"/>
      <c r="B60" s="155"/>
      <c r="C60" s="155"/>
      <c r="D60" s="170"/>
    </row>
    <row r="61" spans="1:4" s="37" customFormat="1" ht="30">
      <c r="A61" s="154" t="s">
        <v>73</v>
      </c>
      <c r="B61" s="155" t="s">
        <v>141</v>
      </c>
      <c r="C61" s="155" t="s">
        <v>142</v>
      </c>
      <c r="D61" s="170">
        <f>D64+D62</f>
        <v>87.60000000000001</v>
      </c>
    </row>
    <row r="62" spans="1:4" s="37" customFormat="1" ht="45">
      <c r="A62" s="154" t="s">
        <v>73</v>
      </c>
      <c r="B62" s="155" t="s">
        <v>143</v>
      </c>
      <c r="C62" s="155" t="s">
        <v>144</v>
      </c>
      <c r="D62" s="170">
        <f>D63</f>
        <v>74.2</v>
      </c>
    </row>
    <row r="63" spans="1:4" s="37" customFormat="1" ht="45">
      <c r="A63" s="154" t="s">
        <v>73</v>
      </c>
      <c r="B63" s="155" t="s">
        <v>145</v>
      </c>
      <c r="C63" s="155" t="s">
        <v>465</v>
      </c>
      <c r="D63" s="170">
        <v>74.2</v>
      </c>
    </row>
    <row r="64" spans="1:4" s="37" customFormat="1" ht="30">
      <c r="A64" s="154" t="s">
        <v>73</v>
      </c>
      <c r="B64" s="155" t="s">
        <v>146</v>
      </c>
      <c r="C64" s="155" t="s">
        <v>147</v>
      </c>
      <c r="D64" s="170">
        <f>D65+D66</f>
        <v>13.4</v>
      </c>
    </row>
    <row r="65" spans="1:4" s="37" customFormat="1" ht="45">
      <c r="A65" s="154" t="s">
        <v>73</v>
      </c>
      <c r="B65" s="155" t="s">
        <v>148</v>
      </c>
      <c r="C65" s="155" t="s">
        <v>466</v>
      </c>
      <c r="D65" s="170">
        <v>0.6</v>
      </c>
    </row>
    <row r="66" spans="1:4" s="37" customFormat="1" ht="45">
      <c r="A66" s="154" t="s">
        <v>73</v>
      </c>
      <c r="B66" s="155" t="s">
        <v>148</v>
      </c>
      <c r="C66" s="155" t="s">
        <v>467</v>
      </c>
      <c r="D66" s="170">
        <v>12.8</v>
      </c>
    </row>
    <row r="67" spans="1:4" s="37" customFormat="1" ht="9" customHeight="1">
      <c r="A67" s="203"/>
      <c r="B67" s="204"/>
      <c r="C67" s="204"/>
      <c r="D67" s="205"/>
    </row>
    <row r="68" spans="1:4" s="37" customFormat="1" ht="15">
      <c r="A68" s="464"/>
      <c r="B68" s="464"/>
      <c r="C68" s="160" t="s">
        <v>150</v>
      </c>
      <c r="D68" s="174">
        <f>D13+D52</f>
        <v>5847.700000000001</v>
      </c>
    </row>
    <row r="69" spans="1:4" s="37" customFormat="1" ht="15">
      <c r="A69" s="43"/>
      <c r="B69" s="43"/>
      <c r="C69" s="43"/>
      <c r="D69" s="126"/>
    </row>
    <row r="70" spans="1:4" s="37" customFormat="1" ht="15">
      <c r="A70" s="43"/>
      <c r="B70" s="43"/>
      <c r="C70" s="43"/>
      <c r="D70" s="43"/>
    </row>
    <row r="71" spans="1:4" s="37" customFormat="1" ht="15">
      <c r="A71" s="43"/>
      <c r="B71" s="43"/>
      <c r="C71" s="43"/>
      <c r="D71" s="43"/>
    </row>
    <row r="72" spans="1:4" s="37" customFormat="1" ht="15">
      <c r="A72" s="43"/>
      <c r="B72" s="43"/>
      <c r="C72" s="43"/>
      <c r="D72" s="43"/>
    </row>
    <row r="73" spans="1:4" s="37" customFormat="1" ht="15">
      <c r="A73" s="43"/>
      <c r="B73" s="43"/>
      <c r="C73" s="43"/>
      <c r="D73" s="43"/>
    </row>
    <row r="74" spans="1:4" s="37" customFormat="1" ht="15">
      <c r="A74" s="43"/>
      <c r="B74" s="43"/>
      <c r="C74" s="43"/>
      <c r="D74" s="43"/>
    </row>
    <row r="75" spans="1:4" s="37" customFormat="1" ht="15">
      <c r="A75" s="43"/>
      <c r="B75" s="43"/>
      <c r="C75" s="43"/>
      <c r="D75" s="43"/>
    </row>
    <row r="76" spans="1:4" s="37" customFormat="1" ht="15">
      <c r="A76" s="43"/>
      <c r="B76" s="43"/>
      <c r="C76" s="43"/>
      <c r="D76" s="43"/>
    </row>
    <row r="77" spans="1:4" s="37" customFormat="1" ht="15">
      <c r="A77" s="43"/>
      <c r="B77" s="43"/>
      <c r="C77" s="43"/>
      <c r="D77" s="43"/>
    </row>
    <row r="78" spans="1:4" s="37" customFormat="1" ht="15">
      <c r="A78" s="43"/>
      <c r="B78" s="43"/>
      <c r="C78" s="43"/>
      <c r="D78" s="43"/>
    </row>
    <row r="79" spans="1:4" s="37" customFormat="1" ht="15">
      <c r="A79" s="43"/>
      <c r="B79" s="43"/>
      <c r="C79" s="43"/>
      <c r="D79" s="43"/>
    </row>
    <row r="80" spans="1:4" s="37" customFormat="1" ht="15">
      <c r="A80" s="43"/>
      <c r="B80" s="43"/>
      <c r="C80" s="43"/>
      <c r="D80" s="43"/>
    </row>
    <row r="81" spans="1:4" s="37" customFormat="1" ht="15">
      <c r="A81" s="43"/>
      <c r="B81" s="43"/>
      <c r="C81" s="43"/>
      <c r="D81" s="43"/>
    </row>
    <row r="82" spans="1:4" s="37" customFormat="1" ht="15">
      <c r="A82" s="43"/>
      <c r="B82" s="43"/>
      <c r="C82" s="43"/>
      <c r="D82" s="43"/>
    </row>
    <row r="83" spans="1:4" s="37" customFormat="1" ht="15">
      <c r="A83" s="43"/>
      <c r="B83" s="43"/>
      <c r="C83" s="43"/>
      <c r="D83" s="43"/>
    </row>
    <row r="84" spans="1:4" s="37" customFormat="1" ht="15">
      <c r="A84" s="43"/>
      <c r="B84" s="43"/>
      <c r="C84" s="43"/>
      <c r="D84" s="43"/>
    </row>
    <row r="85" spans="1:4" s="37" customFormat="1" ht="15">
      <c r="A85" s="43"/>
      <c r="B85" s="43"/>
      <c r="C85" s="43"/>
      <c r="D85" s="43"/>
    </row>
    <row r="86" spans="1:4" s="37" customFormat="1" ht="15">
      <c r="A86" s="43"/>
      <c r="B86" s="43"/>
      <c r="C86" s="43"/>
      <c r="D86" s="43"/>
    </row>
    <row r="87" spans="1:4" s="37" customFormat="1" ht="15">
      <c r="A87" s="43"/>
      <c r="B87" s="43"/>
      <c r="C87" s="43"/>
      <c r="D87" s="43"/>
    </row>
    <row r="88" spans="1:4" s="37" customFormat="1" ht="15">
      <c r="A88" s="43"/>
      <c r="B88" s="43"/>
      <c r="C88" s="43"/>
      <c r="D88" s="43"/>
    </row>
    <row r="89" spans="1:4" s="37" customFormat="1" ht="15">
      <c r="A89" s="43"/>
      <c r="B89" s="43"/>
      <c r="C89" s="43"/>
      <c r="D89" s="43"/>
    </row>
    <row r="90" spans="1:4" s="37" customFormat="1" ht="15">
      <c r="A90" s="43"/>
      <c r="B90" s="43"/>
      <c r="C90" s="43"/>
      <c r="D90" s="43"/>
    </row>
    <row r="91" spans="1:4" s="37" customFormat="1" ht="15">
      <c r="A91" s="43"/>
      <c r="B91" s="43"/>
      <c r="C91" s="43"/>
      <c r="D91" s="43"/>
    </row>
    <row r="92" spans="1:4" s="37" customFormat="1" ht="15">
      <c r="A92" s="43"/>
      <c r="B92" s="43"/>
      <c r="C92" s="43"/>
      <c r="D92" s="43"/>
    </row>
    <row r="93" spans="1:4" s="37" customFormat="1" ht="15">
      <c r="A93" s="43"/>
      <c r="B93" s="43"/>
      <c r="C93" s="43"/>
      <c r="D93" s="43"/>
    </row>
    <row r="94" spans="1:4" s="37" customFormat="1" ht="15">
      <c r="A94" s="43"/>
      <c r="B94" s="43"/>
      <c r="C94" s="43"/>
      <c r="D94" s="43"/>
    </row>
    <row r="95" spans="1:4" s="37" customFormat="1" ht="15">
      <c r="A95" s="43"/>
      <c r="B95" s="43"/>
      <c r="C95" s="43"/>
      <c r="D95" s="43"/>
    </row>
    <row r="96" spans="1:4" s="37" customFormat="1" ht="15">
      <c r="A96" s="43"/>
      <c r="B96" s="43"/>
      <c r="C96" s="43"/>
      <c r="D96" s="43"/>
    </row>
    <row r="97" spans="1:4" s="37" customFormat="1" ht="15">
      <c r="A97" s="43"/>
      <c r="B97" s="43"/>
      <c r="C97" s="43"/>
      <c r="D97" s="43"/>
    </row>
    <row r="98" spans="1:4" s="37" customFormat="1" ht="15">
      <c r="A98" s="43"/>
      <c r="B98" s="43"/>
      <c r="C98" s="43"/>
      <c r="D98" s="43"/>
    </row>
    <row r="99" spans="1:4" s="37" customFormat="1" ht="15">
      <c r="A99" s="43"/>
      <c r="B99" s="43"/>
      <c r="C99" s="43"/>
      <c r="D99" s="43"/>
    </row>
    <row r="100" spans="1:4" s="37" customFormat="1" ht="15">
      <c r="A100" s="43"/>
      <c r="B100" s="43"/>
      <c r="C100" s="43"/>
      <c r="D100" s="43"/>
    </row>
    <row r="101" spans="1:4" s="37" customFormat="1" ht="15">
      <c r="A101" s="43"/>
      <c r="B101" s="43"/>
      <c r="C101" s="43"/>
      <c r="D101" s="43"/>
    </row>
    <row r="102" spans="1:4" s="37" customFormat="1" ht="15">
      <c r="A102" s="43"/>
      <c r="B102" s="43"/>
      <c r="C102" s="43"/>
      <c r="D102" s="43"/>
    </row>
    <row r="103" spans="1:4" s="37" customFormat="1" ht="15">
      <c r="A103" s="43"/>
      <c r="B103" s="43"/>
      <c r="C103" s="43"/>
      <c r="D103" s="43"/>
    </row>
    <row r="104" spans="1:4" s="37" customFormat="1" ht="15">
      <c r="A104" s="43"/>
      <c r="B104" s="43"/>
      <c r="C104" s="43"/>
      <c r="D104" s="43"/>
    </row>
    <row r="105" spans="1:4" s="37" customFormat="1" ht="15">
      <c r="A105" s="43"/>
      <c r="B105" s="43"/>
      <c r="C105" s="43"/>
      <c r="D105" s="43"/>
    </row>
    <row r="106" spans="1:4" s="37" customFormat="1" ht="15">
      <c r="A106" s="43"/>
      <c r="B106" s="43"/>
      <c r="C106" s="43"/>
      <c r="D106" s="43"/>
    </row>
    <row r="107" spans="1:4" s="37" customFormat="1" ht="15">
      <c r="A107" s="43"/>
      <c r="B107" s="43"/>
      <c r="C107" s="43"/>
      <c r="D107" s="43"/>
    </row>
    <row r="108" spans="1:4" s="37" customFormat="1" ht="12.75">
      <c r="A108" s="44"/>
      <c r="B108" s="44"/>
      <c r="C108" s="44"/>
      <c r="D108" s="44"/>
    </row>
    <row r="109" spans="1:4" s="37" customFormat="1" ht="12.75">
      <c r="A109" s="44"/>
      <c r="B109" s="44"/>
      <c r="C109" s="44"/>
      <c r="D109" s="44"/>
    </row>
    <row r="110" spans="1:4" s="37" customFormat="1" ht="12.75">
      <c r="A110" s="44"/>
      <c r="B110" s="44"/>
      <c r="C110" s="44"/>
      <c r="D110" s="44"/>
    </row>
    <row r="111" spans="1:4" s="37" customFormat="1" ht="12.75">
      <c r="A111" s="44"/>
      <c r="B111" s="44"/>
      <c r="C111" s="44"/>
      <c r="D111" s="44"/>
    </row>
    <row r="112" spans="1:4" s="37" customFormat="1" ht="12.75">
      <c r="A112" s="44"/>
      <c r="B112" s="44"/>
      <c r="C112" s="44"/>
      <c r="D112" s="44"/>
    </row>
    <row r="113" spans="1:4" s="37" customFormat="1" ht="12.75">
      <c r="A113" s="44"/>
      <c r="B113" s="44"/>
      <c r="C113" s="44"/>
      <c r="D113" s="44"/>
    </row>
    <row r="114" spans="1:4" s="37" customFormat="1" ht="12.75">
      <c r="A114" s="44"/>
      <c r="B114" s="44"/>
      <c r="C114" s="44"/>
      <c r="D114" s="44"/>
    </row>
    <row r="115" spans="1:4" s="37" customFormat="1" ht="12.75">
      <c r="A115" s="44"/>
      <c r="B115" s="44"/>
      <c r="C115" s="44"/>
      <c r="D115" s="44"/>
    </row>
    <row r="116" spans="1:4" s="37" customFormat="1" ht="12.75">
      <c r="A116" s="44"/>
      <c r="B116" s="44"/>
      <c r="C116" s="44"/>
      <c r="D116" s="44"/>
    </row>
    <row r="117" spans="1:4" s="37" customFormat="1" ht="12.75">
      <c r="A117" s="44"/>
      <c r="B117" s="44"/>
      <c r="C117" s="44"/>
      <c r="D117" s="44"/>
    </row>
    <row r="118" spans="1:4" s="37" customFormat="1" ht="12.75">
      <c r="A118" s="44"/>
      <c r="B118" s="44"/>
      <c r="C118" s="44"/>
      <c r="D118" s="44"/>
    </row>
    <row r="119" spans="1:4" s="37" customFormat="1" ht="12.75">
      <c r="A119" s="44"/>
      <c r="B119" s="44"/>
      <c r="C119" s="44"/>
      <c r="D119" s="44"/>
    </row>
    <row r="120" spans="1:4" s="37" customFormat="1" ht="12.75">
      <c r="A120" s="44"/>
      <c r="B120" s="44"/>
      <c r="C120" s="44"/>
      <c r="D120" s="44"/>
    </row>
    <row r="121" spans="1:4" s="37" customFormat="1" ht="12.75">
      <c r="A121" s="44"/>
      <c r="B121" s="44"/>
      <c r="C121" s="44"/>
      <c r="D121" s="44"/>
    </row>
    <row r="122" spans="1:4" s="37" customFormat="1" ht="12.75">
      <c r="A122" s="44"/>
      <c r="B122" s="44"/>
      <c r="C122" s="44"/>
      <c r="D122" s="44"/>
    </row>
    <row r="123" spans="1:4" s="37" customFormat="1" ht="12.75">
      <c r="A123" s="44"/>
      <c r="B123" s="44"/>
      <c r="C123" s="44"/>
      <c r="D123" s="44"/>
    </row>
    <row r="124" spans="1:4" s="37" customFormat="1" ht="12.75">
      <c r="A124" s="44"/>
      <c r="B124" s="44"/>
      <c r="C124" s="44"/>
      <c r="D124" s="44"/>
    </row>
    <row r="125" spans="1:4" s="37" customFormat="1" ht="12.75">
      <c r="A125" s="44"/>
      <c r="B125" s="44"/>
      <c r="C125" s="44"/>
      <c r="D125" s="44"/>
    </row>
    <row r="126" spans="1:4" s="37" customFormat="1" ht="12.75">
      <c r="A126" s="44"/>
      <c r="B126" s="44"/>
      <c r="C126" s="44"/>
      <c r="D126" s="44"/>
    </row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</sheetData>
  <sheetProtection selectLockedCells="1" selectUnlockedCells="1"/>
  <mergeCells count="5">
    <mergeCell ref="A7:D7"/>
    <mergeCell ref="A8:D8"/>
    <mergeCell ref="A9:D9"/>
    <mergeCell ref="A11:B11"/>
    <mergeCell ref="A68:B68"/>
  </mergeCells>
  <printOptions/>
  <pageMargins left="0.5902777777777778" right="0.39375" top="0.39375" bottom="0.39375" header="0.5118055555555555" footer="0.5118055555555555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4"/>
  <sheetViews>
    <sheetView zoomScalePageLayoutView="0" workbookViewId="0" topLeftCell="A61">
      <selection activeCell="D113" sqref="D113"/>
    </sheetView>
  </sheetViews>
  <sheetFormatPr defaultColWidth="9.00390625" defaultRowHeight="12.75"/>
  <cols>
    <col min="1" max="1" width="13.125" style="15" customWidth="1"/>
    <col min="2" max="2" width="12.875" style="15" customWidth="1"/>
    <col min="3" max="3" width="58.375" style="46" customWidth="1"/>
    <col min="4" max="4" width="13.75390625" style="15" customWidth="1"/>
  </cols>
  <sheetData>
    <row r="1" spans="3:4" ht="15">
      <c r="C1" s="134"/>
      <c r="D1" s="133" t="s">
        <v>151</v>
      </c>
    </row>
    <row r="2" spans="3:4" ht="15">
      <c r="C2" s="134"/>
      <c r="D2" s="133" t="s">
        <v>1</v>
      </c>
    </row>
    <row r="3" spans="3:4" ht="15">
      <c r="C3" s="134"/>
      <c r="D3" s="133" t="s">
        <v>2</v>
      </c>
    </row>
    <row r="4" spans="3:4" ht="15">
      <c r="C4" s="134"/>
      <c r="D4" s="133" t="s">
        <v>529</v>
      </c>
    </row>
    <row r="5" ht="15">
      <c r="D5"/>
    </row>
    <row r="6" ht="15">
      <c r="D6" s="2"/>
    </row>
    <row r="7" spans="1:4" ht="45" customHeight="1">
      <c r="A7" s="465" t="s">
        <v>152</v>
      </c>
      <c r="B7" s="465"/>
      <c r="C7" s="465"/>
      <c r="D7" s="465"/>
    </row>
    <row r="8" spans="1:4" ht="15" customHeight="1">
      <c r="A8" s="47"/>
      <c r="B8" s="47"/>
      <c r="C8" s="48"/>
      <c r="D8" s="47"/>
    </row>
    <row r="9" spans="1:4" ht="15">
      <c r="A9" s="49"/>
      <c r="B9" s="49"/>
      <c r="C9" s="50"/>
      <c r="D9" s="2"/>
    </row>
    <row r="10" spans="1:4" ht="51" customHeight="1">
      <c r="A10" s="51" t="s">
        <v>153</v>
      </c>
      <c r="B10" s="51" t="s">
        <v>154</v>
      </c>
      <c r="C10" s="51" t="s">
        <v>155</v>
      </c>
      <c r="D10" s="35" t="s">
        <v>156</v>
      </c>
    </row>
    <row r="11" spans="1:4" s="54" customFormat="1" ht="42.75">
      <c r="A11" s="52" t="s">
        <v>157</v>
      </c>
      <c r="B11" s="52"/>
      <c r="C11" s="53" t="s">
        <v>158</v>
      </c>
      <c r="D11" s="175">
        <f>D12+D14+D16+D18+D20+D22+D24+D26</f>
        <v>875.71577</v>
      </c>
    </row>
    <row r="12" spans="1:4" s="57" customFormat="1" ht="28.5">
      <c r="A12" s="55" t="s">
        <v>159</v>
      </c>
      <c r="B12" s="55"/>
      <c r="C12" s="56" t="s">
        <v>160</v>
      </c>
      <c r="D12" s="176">
        <f>D13</f>
        <v>802.41968</v>
      </c>
    </row>
    <row r="13" spans="1:4" s="57" customFormat="1" ht="30">
      <c r="A13" s="58"/>
      <c r="B13" s="58" t="s">
        <v>161</v>
      </c>
      <c r="C13" s="59" t="s">
        <v>162</v>
      </c>
      <c r="D13" s="60">
        <f>195+266.5+340.91968</f>
        <v>802.41968</v>
      </c>
    </row>
    <row r="14" spans="1:4" s="57" customFormat="1" ht="28.5">
      <c r="A14" s="55" t="s">
        <v>163</v>
      </c>
      <c r="B14" s="55"/>
      <c r="C14" s="56" t="s">
        <v>164</v>
      </c>
      <c r="D14" s="176">
        <f>D15</f>
        <v>10</v>
      </c>
    </row>
    <row r="15" spans="1:4" s="57" customFormat="1" ht="30">
      <c r="A15" s="58"/>
      <c r="B15" s="58" t="s">
        <v>161</v>
      </c>
      <c r="C15" s="59" t="s">
        <v>162</v>
      </c>
      <c r="D15" s="60">
        <v>10</v>
      </c>
    </row>
    <row r="16" spans="1:4" s="57" customFormat="1" ht="28.5">
      <c r="A16" s="55" t="s">
        <v>165</v>
      </c>
      <c r="B16" s="55"/>
      <c r="C16" s="56" t="s">
        <v>166</v>
      </c>
      <c r="D16" s="176">
        <f>D17</f>
        <v>10</v>
      </c>
    </row>
    <row r="17" spans="1:4" s="57" customFormat="1" ht="30">
      <c r="A17" s="58"/>
      <c r="B17" s="58" t="s">
        <v>161</v>
      </c>
      <c r="C17" s="59" t="s">
        <v>162</v>
      </c>
      <c r="D17" s="60">
        <v>10</v>
      </c>
    </row>
    <row r="18" spans="1:4" s="57" customFormat="1" ht="42.75">
      <c r="A18" s="55" t="s">
        <v>167</v>
      </c>
      <c r="B18" s="55"/>
      <c r="C18" s="56" t="s">
        <v>168</v>
      </c>
      <c r="D18" s="176">
        <f>D19</f>
        <v>10</v>
      </c>
    </row>
    <row r="19" spans="1:4" s="57" customFormat="1" ht="30">
      <c r="A19" s="58"/>
      <c r="B19" s="58" t="s">
        <v>161</v>
      </c>
      <c r="C19" s="59" t="s">
        <v>162</v>
      </c>
      <c r="D19" s="60">
        <v>10</v>
      </c>
    </row>
    <row r="20" spans="1:4" s="57" customFormat="1" ht="28.5">
      <c r="A20" s="55" t="s">
        <v>169</v>
      </c>
      <c r="B20" s="55"/>
      <c r="C20" s="56" t="s">
        <v>170</v>
      </c>
      <c r="D20" s="176">
        <f>D21</f>
        <v>10</v>
      </c>
    </row>
    <row r="21" spans="1:4" s="57" customFormat="1" ht="30">
      <c r="A21" s="58"/>
      <c r="B21" s="58" t="s">
        <v>161</v>
      </c>
      <c r="C21" s="59" t="s">
        <v>162</v>
      </c>
      <c r="D21" s="60">
        <v>10</v>
      </c>
    </row>
    <row r="22" spans="1:4" s="57" customFormat="1" ht="28.5">
      <c r="A22" s="55" t="s">
        <v>171</v>
      </c>
      <c r="B22" s="55"/>
      <c r="C22" s="56" t="s">
        <v>172</v>
      </c>
      <c r="D22" s="176">
        <f>D23</f>
        <v>10</v>
      </c>
    </row>
    <row r="23" spans="1:4" s="57" customFormat="1" ht="30">
      <c r="A23" s="58"/>
      <c r="B23" s="58" t="s">
        <v>161</v>
      </c>
      <c r="C23" s="59" t="s">
        <v>162</v>
      </c>
      <c r="D23" s="60">
        <v>10</v>
      </c>
    </row>
    <row r="24" spans="1:4" s="57" customFormat="1" ht="14.25">
      <c r="A24" s="55" t="s">
        <v>173</v>
      </c>
      <c r="B24" s="55"/>
      <c r="C24" s="56" t="s">
        <v>174</v>
      </c>
      <c r="D24" s="176">
        <f>D25</f>
        <v>10</v>
      </c>
    </row>
    <row r="25" spans="1:4" s="57" customFormat="1" ht="30">
      <c r="A25" s="58"/>
      <c r="B25" s="58" t="s">
        <v>161</v>
      </c>
      <c r="C25" s="59" t="s">
        <v>162</v>
      </c>
      <c r="D25" s="60">
        <v>10</v>
      </c>
    </row>
    <row r="26" spans="1:4" s="45" customFormat="1" ht="85.5">
      <c r="A26" s="55" t="s">
        <v>175</v>
      </c>
      <c r="B26" s="55"/>
      <c r="C26" s="56" t="s">
        <v>176</v>
      </c>
      <c r="D26" s="176">
        <f>D27</f>
        <v>13.29609</v>
      </c>
    </row>
    <row r="27" spans="1:4" s="57" customFormat="1" ht="30">
      <c r="A27" s="58"/>
      <c r="B27" s="58" t="s">
        <v>161</v>
      </c>
      <c r="C27" s="59" t="s">
        <v>162</v>
      </c>
      <c r="D27" s="132">
        <f>14.96609-1.67</f>
        <v>13.29609</v>
      </c>
    </row>
    <row r="28" spans="1:4" s="57" customFormat="1" ht="42.75">
      <c r="A28" s="52" t="s">
        <v>177</v>
      </c>
      <c r="B28" s="52"/>
      <c r="C28" s="53" t="s">
        <v>178</v>
      </c>
      <c r="D28" s="177">
        <f>D29+D31</f>
        <v>10</v>
      </c>
    </row>
    <row r="29" spans="1:4" s="45" customFormat="1" ht="42.75">
      <c r="A29" s="55" t="s">
        <v>179</v>
      </c>
      <c r="B29" s="55"/>
      <c r="C29" s="56" t="s">
        <v>180</v>
      </c>
      <c r="D29" s="176">
        <f>D30</f>
        <v>5</v>
      </c>
    </row>
    <row r="30" spans="1:4" s="57" customFormat="1" ht="30">
      <c r="A30" s="58"/>
      <c r="B30" s="58" t="s">
        <v>161</v>
      </c>
      <c r="C30" s="59" t="s">
        <v>162</v>
      </c>
      <c r="D30" s="60">
        <v>5</v>
      </c>
    </row>
    <row r="31" spans="1:4" s="45" customFormat="1" ht="57">
      <c r="A31" s="55" t="s">
        <v>181</v>
      </c>
      <c r="B31" s="55"/>
      <c r="C31" s="56" t="s">
        <v>182</v>
      </c>
      <c r="D31" s="176">
        <f>D32</f>
        <v>5</v>
      </c>
    </row>
    <row r="32" spans="1:4" s="57" customFormat="1" ht="30">
      <c r="A32" s="58"/>
      <c r="B32" s="58" t="s">
        <v>161</v>
      </c>
      <c r="C32" s="59" t="s">
        <v>162</v>
      </c>
      <c r="D32" s="60">
        <v>5</v>
      </c>
    </row>
    <row r="33" spans="1:4" s="45" customFormat="1" ht="42.75">
      <c r="A33" s="52" t="s">
        <v>183</v>
      </c>
      <c r="B33" s="52"/>
      <c r="C33" s="53" t="s">
        <v>184</v>
      </c>
      <c r="D33" s="177">
        <f>D34+D36+D38+D40+D42+D44+D46+D48+D50+D52+D54+D56+D58</f>
        <v>1659.7391499999999</v>
      </c>
    </row>
    <row r="34" spans="1:4" s="45" customFormat="1" ht="28.5">
      <c r="A34" s="55" t="s">
        <v>185</v>
      </c>
      <c r="B34" s="55"/>
      <c r="C34" s="56" t="s">
        <v>186</v>
      </c>
      <c r="D34" s="176">
        <f>D35</f>
        <v>380.5428</v>
      </c>
    </row>
    <row r="35" spans="1:4" s="57" customFormat="1" ht="30">
      <c r="A35" s="58"/>
      <c r="B35" s="58" t="s">
        <v>187</v>
      </c>
      <c r="C35" s="21" t="s">
        <v>188</v>
      </c>
      <c r="D35" s="60">
        <f>501.5-70.9572-50</f>
        <v>380.5428</v>
      </c>
    </row>
    <row r="36" spans="1:4" s="45" customFormat="1" ht="28.5">
      <c r="A36" s="55" t="s">
        <v>189</v>
      </c>
      <c r="B36" s="55"/>
      <c r="C36" s="56" t="s">
        <v>190</v>
      </c>
      <c r="D36" s="176">
        <f>D37</f>
        <v>105</v>
      </c>
    </row>
    <row r="37" spans="1:4" s="57" customFormat="1" ht="30">
      <c r="A37" s="58"/>
      <c r="B37" s="58" t="s">
        <v>187</v>
      </c>
      <c r="C37" s="21" t="s">
        <v>188</v>
      </c>
      <c r="D37" s="60">
        <f>240.9-135.9</f>
        <v>105</v>
      </c>
    </row>
    <row r="38" spans="1:4" s="45" customFormat="1" ht="28.5">
      <c r="A38" s="55" t="s">
        <v>191</v>
      </c>
      <c r="B38" s="55"/>
      <c r="C38" s="56" t="s">
        <v>192</v>
      </c>
      <c r="D38" s="176">
        <f>D39</f>
        <v>36</v>
      </c>
    </row>
    <row r="39" spans="1:4" s="57" customFormat="1" ht="30">
      <c r="A39" s="58"/>
      <c r="B39" s="58" t="s">
        <v>187</v>
      </c>
      <c r="C39" s="21" t="s">
        <v>188</v>
      </c>
      <c r="D39" s="60">
        <v>36</v>
      </c>
    </row>
    <row r="40" spans="1:4" s="45" customFormat="1" ht="57">
      <c r="A40" s="55" t="s">
        <v>193</v>
      </c>
      <c r="B40" s="55"/>
      <c r="C40" s="56" t="s">
        <v>194</v>
      </c>
      <c r="D40" s="176">
        <f>D41</f>
        <v>174.25</v>
      </c>
    </row>
    <row r="41" spans="1:4" s="57" customFormat="1" ht="30">
      <c r="A41" s="58"/>
      <c r="B41" s="58" t="s">
        <v>187</v>
      </c>
      <c r="C41" s="21" t="s">
        <v>188</v>
      </c>
      <c r="D41" s="130">
        <f>133.25+41</f>
        <v>174.25</v>
      </c>
    </row>
    <row r="42" spans="1:4" s="45" customFormat="1" ht="28.5">
      <c r="A42" s="55" t="s">
        <v>195</v>
      </c>
      <c r="B42" s="55"/>
      <c r="C42" s="56" t="s">
        <v>196</v>
      </c>
      <c r="D42" s="176">
        <f>D43</f>
        <v>204.90491</v>
      </c>
    </row>
    <row r="43" spans="1:4" s="57" customFormat="1" ht="30">
      <c r="A43" s="58"/>
      <c r="B43" s="58" t="s">
        <v>187</v>
      </c>
      <c r="C43" s="21" t="s">
        <v>188</v>
      </c>
      <c r="D43" s="130">
        <v>204.90491</v>
      </c>
    </row>
    <row r="44" spans="1:4" s="45" customFormat="1" ht="28.5">
      <c r="A44" s="55" t="s">
        <v>197</v>
      </c>
      <c r="B44" s="55"/>
      <c r="C44" s="56" t="s">
        <v>198</v>
      </c>
      <c r="D44" s="176">
        <f>D45</f>
        <v>18.9137</v>
      </c>
    </row>
    <row r="45" spans="1:4" s="57" customFormat="1" ht="30">
      <c r="A45" s="58"/>
      <c r="B45" s="58" t="s">
        <v>187</v>
      </c>
      <c r="C45" s="21" t="s">
        <v>188</v>
      </c>
      <c r="D45" s="130">
        <v>18.9137</v>
      </c>
    </row>
    <row r="46" spans="1:4" s="45" customFormat="1" ht="28.5">
      <c r="A46" s="55" t="s">
        <v>199</v>
      </c>
      <c r="B46" s="55"/>
      <c r="C46" s="56" t="s">
        <v>200</v>
      </c>
      <c r="D46" s="176">
        <f>D47</f>
        <v>13.649999999999999</v>
      </c>
    </row>
    <row r="47" spans="1:4" s="57" customFormat="1" ht="30">
      <c r="A47" s="58"/>
      <c r="B47" s="58" t="s">
        <v>187</v>
      </c>
      <c r="C47" s="21" t="s">
        <v>188</v>
      </c>
      <c r="D47" s="130">
        <f>47.71248-34.06248</f>
        <v>13.649999999999999</v>
      </c>
    </row>
    <row r="48" spans="1:4" s="45" customFormat="1" ht="14.25">
      <c r="A48" s="55" t="s">
        <v>201</v>
      </c>
      <c r="B48" s="55"/>
      <c r="C48" s="56" t="s">
        <v>202</v>
      </c>
      <c r="D48" s="176">
        <f>D49</f>
        <v>5.22774</v>
      </c>
    </row>
    <row r="49" spans="1:4" s="45" customFormat="1" ht="30">
      <c r="A49" s="55"/>
      <c r="B49" s="58" t="s">
        <v>187</v>
      </c>
      <c r="C49" s="21" t="s">
        <v>188</v>
      </c>
      <c r="D49" s="130">
        <v>5.22774</v>
      </c>
    </row>
    <row r="50" spans="1:4" s="45" customFormat="1" ht="14.25">
      <c r="A50" s="55" t="s">
        <v>203</v>
      </c>
      <c r="B50" s="55"/>
      <c r="C50" s="56" t="s">
        <v>204</v>
      </c>
      <c r="D50" s="176">
        <f>D51</f>
        <v>50</v>
      </c>
    </row>
    <row r="51" spans="1:4" s="45" customFormat="1" ht="30">
      <c r="A51" s="55"/>
      <c r="B51" s="58" t="s">
        <v>187</v>
      </c>
      <c r="C51" s="21" t="s">
        <v>188</v>
      </c>
      <c r="D51" s="60">
        <v>50</v>
      </c>
    </row>
    <row r="52" spans="1:4" s="45" customFormat="1" ht="28.5">
      <c r="A52" s="55" t="s">
        <v>205</v>
      </c>
      <c r="B52" s="55"/>
      <c r="C52" s="56" t="s">
        <v>206</v>
      </c>
      <c r="D52" s="176">
        <f>D53</f>
        <v>144.55</v>
      </c>
    </row>
    <row r="53" spans="1:4" s="45" customFormat="1" ht="30">
      <c r="A53" s="55"/>
      <c r="B53" s="58" t="s">
        <v>187</v>
      </c>
      <c r="C53" s="21" t="s">
        <v>188</v>
      </c>
      <c r="D53" s="60">
        <f>194.55-50</f>
        <v>144.55</v>
      </c>
    </row>
    <row r="54" spans="1:4" s="45" customFormat="1" ht="42.75">
      <c r="A54" s="55" t="s">
        <v>207</v>
      </c>
      <c r="B54" s="55"/>
      <c r="C54" s="56" t="s">
        <v>208</v>
      </c>
      <c r="D54" s="176">
        <f>D55</f>
        <v>110.5</v>
      </c>
    </row>
    <row r="55" spans="1:4" s="45" customFormat="1" ht="30">
      <c r="A55" s="55"/>
      <c r="B55" s="58" t="s">
        <v>187</v>
      </c>
      <c r="C55" s="21" t="s">
        <v>188</v>
      </c>
      <c r="D55" s="60">
        <v>110.5</v>
      </c>
    </row>
    <row r="56" spans="1:4" s="45" customFormat="1" ht="57">
      <c r="A56" s="55" t="s">
        <v>209</v>
      </c>
      <c r="B56" s="55"/>
      <c r="C56" s="56" t="s">
        <v>210</v>
      </c>
      <c r="D56" s="176">
        <f>D57</f>
        <v>357</v>
      </c>
    </row>
    <row r="57" spans="1:4" s="45" customFormat="1" ht="30">
      <c r="A57" s="55"/>
      <c r="B57" s="58" t="s">
        <v>187</v>
      </c>
      <c r="C57" s="21" t="s">
        <v>188</v>
      </c>
      <c r="D57" s="60">
        <f>331.5+25.5</f>
        <v>357</v>
      </c>
    </row>
    <row r="58" spans="1:4" s="45" customFormat="1" ht="31.5">
      <c r="A58" s="127" t="s">
        <v>506</v>
      </c>
      <c r="B58" s="128"/>
      <c r="C58" s="129" t="s">
        <v>507</v>
      </c>
      <c r="D58" s="130">
        <f>D59</f>
        <v>59.19999999999999</v>
      </c>
    </row>
    <row r="59" spans="1:4" s="45" customFormat="1" ht="30">
      <c r="A59" s="127"/>
      <c r="B59" s="128" t="s">
        <v>187</v>
      </c>
      <c r="C59" s="131" t="s">
        <v>188</v>
      </c>
      <c r="D59" s="151">
        <f>246.7-187.5</f>
        <v>59.19999999999999</v>
      </c>
    </row>
    <row r="60" spans="1:4" s="45" customFormat="1" ht="42.75">
      <c r="A60" s="52" t="s">
        <v>211</v>
      </c>
      <c r="B60" s="52"/>
      <c r="C60" s="53" t="s">
        <v>212</v>
      </c>
      <c r="D60" s="178">
        <f>D61+D63+D65+D67+D69</f>
        <v>398.509</v>
      </c>
    </row>
    <row r="61" spans="1:4" s="45" customFormat="1" ht="28.5">
      <c r="A61" s="55" t="s">
        <v>213</v>
      </c>
      <c r="B61" s="55"/>
      <c r="C61" s="61" t="s">
        <v>214</v>
      </c>
      <c r="D61" s="176">
        <f>D62</f>
        <v>10</v>
      </c>
    </row>
    <row r="62" spans="1:4" s="57" customFormat="1" ht="30">
      <c r="A62" s="58"/>
      <c r="B62" s="58" t="s">
        <v>187</v>
      </c>
      <c r="C62" s="21" t="s">
        <v>188</v>
      </c>
      <c r="D62" s="60">
        <v>10</v>
      </c>
    </row>
    <row r="63" spans="1:4" s="45" customFormat="1" ht="57">
      <c r="A63" s="138" t="s">
        <v>215</v>
      </c>
      <c r="B63" s="138"/>
      <c r="C63" s="147" t="s">
        <v>216</v>
      </c>
      <c r="D63" s="179">
        <f>D64</f>
        <v>313.509</v>
      </c>
    </row>
    <row r="64" spans="1:4" s="57" customFormat="1" ht="30">
      <c r="A64" s="136" t="s">
        <v>217</v>
      </c>
      <c r="B64" s="136" t="s">
        <v>187</v>
      </c>
      <c r="C64" s="144" t="s">
        <v>188</v>
      </c>
      <c r="D64" s="151">
        <f>20+288.509+5</f>
        <v>313.509</v>
      </c>
    </row>
    <row r="65" spans="1:4" s="45" customFormat="1" ht="42.75">
      <c r="A65" s="55" t="s">
        <v>218</v>
      </c>
      <c r="B65" s="55"/>
      <c r="C65" s="61" t="s">
        <v>219</v>
      </c>
      <c r="D65" s="176">
        <f>D66</f>
        <v>10</v>
      </c>
    </row>
    <row r="66" spans="1:4" s="57" customFormat="1" ht="30">
      <c r="A66" s="58"/>
      <c r="B66" s="58" t="s">
        <v>187</v>
      </c>
      <c r="C66" s="21" t="s">
        <v>188</v>
      </c>
      <c r="D66" s="60">
        <v>10</v>
      </c>
    </row>
    <row r="67" spans="1:4" s="45" customFormat="1" ht="42.75">
      <c r="A67" s="55" t="s">
        <v>220</v>
      </c>
      <c r="B67" s="55"/>
      <c r="C67" s="61" t="s">
        <v>221</v>
      </c>
      <c r="D67" s="176">
        <f>D68</f>
        <v>5</v>
      </c>
    </row>
    <row r="68" spans="1:4" s="57" customFormat="1" ht="30">
      <c r="A68" s="58"/>
      <c r="B68" s="58" t="s">
        <v>187</v>
      </c>
      <c r="C68" s="21" t="s">
        <v>188</v>
      </c>
      <c r="D68" s="60">
        <v>5</v>
      </c>
    </row>
    <row r="69" spans="1:4" s="45" customFormat="1" ht="28.5">
      <c r="A69" s="55" t="s">
        <v>222</v>
      </c>
      <c r="B69" s="55"/>
      <c r="C69" s="61" t="s">
        <v>223</v>
      </c>
      <c r="D69" s="176">
        <f>D70</f>
        <v>60</v>
      </c>
    </row>
    <row r="70" spans="1:4" s="57" customFormat="1" ht="15">
      <c r="A70" s="58"/>
      <c r="B70" s="58">
        <v>800</v>
      </c>
      <c r="C70" s="59" t="s">
        <v>224</v>
      </c>
      <c r="D70" s="60">
        <v>60</v>
      </c>
    </row>
    <row r="71" spans="1:4" s="45" customFormat="1" ht="57">
      <c r="A71" s="52" t="s">
        <v>225</v>
      </c>
      <c r="B71" s="52"/>
      <c r="C71" s="53" t="s">
        <v>226</v>
      </c>
      <c r="D71" s="177">
        <f>D72+D74+D76+D78</f>
        <v>94.3856</v>
      </c>
    </row>
    <row r="72" spans="1:4" s="45" customFormat="1" ht="28.5" customHeight="1">
      <c r="A72" s="55" t="s">
        <v>227</v>
      </c>
      <c r="B72" s="55"/>
      <c r="C72" s="61" t="s">
        <v>228</v>
      </c>
      <c r="D72" s="176">
        <f>D73</f>
        <v>68</v>
      </c>
    </row>
    <row r="73" spans="1:4" s="57" customFormat="1" ht="30">
      <c r="A73" s="58"/>
      <c r="B73" s="58" t="s">
        <v>187</v>
      </c>
      <c r="C73" s="21" t="s">
        <v>188</v>
      </c>
      <c r="D73" s="130">
        <v>68</v>
      </c>
    </row>
    <row r="74" spans="1:4" s="45" customFormat="1" ht="28.5">
      <c r="A74" s="55" t="s">
        <v>229</v>
      </c>
      <c r="B74" s="55"/>
      <c r="C74" s="61" t="s">
        <v>230</v>
      </c>
      <c r="D74" s="176">
        <f>D75</f>
        <v>5</v>
      </c>
    </row>
    <row r="75" spans="1:4" s="57" customFormat="1" ht="30">
      <c r="A75" s="58"/>
      <c r="B75" s="58" t="s">
        <v>187</v>
      </c>
      <c r="C75" s="21" t="s">
        <v>188</v>
      </c>
      <c r="D75" s="60">
        <v>5</v>
      </c>
    </row>
    <row r="76" spans="1:4" s="45" customFormat="1" ht="28.5">
      <c r="A76" s="55" t="s">
        <v>231</v>
      </c>
      <c r="B76" s="55"/>
      <c r="C76" s="61" t="s">
        <v>232</v>
      </c>
      <c r="D76" s="176">
        <f>D77</f>
        <v>5</v>
      </c>
    </row>
    <row r="77" spans="1:4" s="57" customFormat="1" ht="30">
      <c r="A77" s="58"/>
      <c r="B77" s="58" t="s">
        <v>187</v>
      </c>
      <c r="C77" s="21" t="s">
        <v>188</v>
      </c>
      <c r="D77" s="60">
        <v>5</v>
      </c>
    </row>
    <row r="78" spans="1:4" s="45" customFormat="1" ht="42.75">
      <c r="A78" s="55" t="s">
        <v>511</v>
      </c>
      <c r="B78" s="55"/>
      <c r="C78" s="56" t="s">
        <v>233</v>
      </c>
      <c r="D78" s="176">
        <f>D79</f>
        <v>16.3856</v>
      </c>
    </row>
    <row r="79" spans="1:4" s="57" customFormat="1" ht="15">
      <c r="A79" s="58"/>
      <c r="B79" s="58" t="s">
        <v>234</v>
      </c>
      <c r="C79" s="59" t="s">
        <v>235</v>
      </c>
      <c r="D79" s="60">
        <v>16.3856</v>
      </c>
    </row>
    <row r="80" spans="1:4" s="45" customFormat="1" ht="57">
      <c r="A80" s="52" t="s">
        <v>236</v>
      </c>
      <c r="B80" s="52"/>
      <c r="C80" s="53" t="s">
        <v>237</v>
      </c>
      <c r="D80" s="177">
        <f>D81+D83+D85+D87+D89+D91+D93</f>
        <v>100</v>
      </c>
    </row>
    <row r="81" spans="1:4" s="45" customFormat="1" ht="14.25">
      <c r="A81" s="55" t="s">
        <v>238</v>
      </c>
      <c r="B81" s="55"/>
      <c r="C81" s="61" t="s">
        <v>239</v>
      </c>
      <c r="D81" s="176">
        <f>D82</f>
        <v>5</v>
      </c>
    </row>
    <row r="82" spans="1:4" s="57" customFormat="1" ht="30">
      <c r="A82" s="58"/>
      <c r="B82" s="58" t="s">
        <v>187</v>
      </c>
      <c r="C82" s="21" t="s">
        <v>188</v>
      </c>
      <c r="D82" s="60">
        <v>5</v>
      </c>
    </row>
    <row r="83" spans="1:4" s="45" customFormat="1" ht="14.25">
      <c r="A83" s="55" t="s">
        <v>240</v>
      </c>
      <c r="B83" s="55"/>
      <c r="C83" s="61" t="s">
        <v>241</v>
      </c>
      <c r="D83" s="176">
        <f>D84</f>
        <v>5</v>
      </c>
    </row>
    <row r="84" spans="1:4" s="57" customFormat="1" ht="30">
      <c r="A84" s="58"/>
      <c r="B84" s="58" t="s">
        <v>187</v>
      </c>
      <c r="C84" s="21" t="s">
        <v>188</v>
      </c>
      <c r="D84" s="60">
        <v>5</v>
      </c>
    </row>
    <row r="85" spans="1:4" s="45" customFormat="1" ht="28.5">
      <c r="A85" s="55" t="s">
        <v>242</v>
      </c>
      <c r="B85" s="55"/>
      <c r="C85" s="61" t="s">
        <v>243</v>
      </c>
      <c r="D85" s="176">
        <f>D86</f>
        <v>5</v>
      </c>
    </row>
    <row r="86" spans="1:4" s="57" customFormat="1" ht="30">
      <c r="A86" s="58"/>
      <c r="B86" s="58" t="s">
        <v>187</v>
      </c>
      <c r="C86" s="21" t="s">
        <v>188</v>
      </c>
      <c r="D86" s="60">
        <v>5</v>
      </c>
    </row>
    <row r="87" spans="1:4" s="45" customFormat="1" ht="42.75">
      <c r="A87" s="55" t="s">
        <v>244</v>
      </c>
      <c r="B87" s="55"/>
      <c r="C87" s="61" t="s">
        <v>245</v>
      </c>
      <c r="D87" s="176">
        <f>D88</f>
        <v>5</v>
      </c>
    </row>
    <row r="88" spans="1:4" s="57" customFormat="1" ht="30">
      <c r="A88" s="58"/>
      <c r="B88" s="58" t="s">
        <v>187</v>
      </c>
      <c r="C88" s="21" t="s">
        <v>188</v>
      </c>
      <c r="D88" s="60">
        <v>5</v>
      </c>
    </row>
    <row r="89" spans="1:4" s="45" customFormat="1" ht="42.75">
      <c r="A89" s="55" t="s">
        <v>246</v>
      </c>
      <c r="B89" s="55"/>
      <c r="C89" s="61" t="s">
        <v>247</v>
      </c>
      <c r="D89" s="176">
        <f>D90</f>
        <v>5</v>
      </c>
    </row>
    <row r="90" spans="1:4" s="57" customFormat="1" ht="30">
      <c r="A90" s="58"/>
      <c r="B90" s="58" t="s">
        <v>187</v>
      </c>
      <c r="C90" s="21" t="s">
        <v>188</v>
      </c>
      <c r="D90" s="60">
        <v>5</v>
      </c>
    </row>
    <row r="91" spans="1:4" s="45" customFormat="1" ht="30" customHeight="1">
      <c r="A91" s="55" t="s">
        <v>248</v>
      </c>
      <c r="B91" s="55"/>
      <c r="C91" s="56" t="s">
        <v>515</v>
      </c>
      <c r="D91" s="176">
        <f>D92</f>
        <v>20</v>
      </c>
    </row>
    <row r="92" spans="1:4" s="57" customFormat="1" ht="30" customHeight="1">
      <c r="A92" s="58"/>
      <c r="B92" s="58" t="s">
        <v>187</v>
      </c>
      <c r="C92" s="21" t="s">
        <v>188</v>
      </c>
      <c r="D92" s="60">
        <v>20</v>
      </c>
    </row>
    <row r="93" spans="1:4" s="45" customFormat="1" ht="30" customHeight="1">
      <c r="A93" s="55" t="s">
        <v>249</v>
      </c>
      <c r="B93" s="55"/>
      <c r="C93" s="56" t="s">
        <v>250</v>
      </c>
      <c r="D93" s="176">
        <f>D94</f>
        <v>55</v>
      </c>
    </row>
    <row r="94" spans="1:4" s="57" customFormat="1" ht="15" customHeight="1">
      <c r="A94" s="58"/>
      <c r="B94" s="58" t="s">
        <v>251</v>
      </c>
      <c r="C94" s="59" t="s">
        <v>252</v>
      </c>
      <c r="D94" s="60">
        <v>55</v>
      </c>
    </row>
    <row r="95" spans="1:4" s="45" customFormat="1" ht="45" customHeight="1">
      <c r="A95" s="52" t="s">
        <v>253</v>
      </c>
      <c r="B95" s="52"/>
      <c r="C95" s="53" t="s">
        <v>254</v>
      </c>
      <c r="D95" s="177">
        <f>D96+D98+D100+D102</f>
        <v>171.65085</v>
      </c>
    </row>
    <row r="96" spans="1:4" s="45" customFormat="1" ht="30" customHeight="1">
      <c r="A96" s="55" t="s">
        <v>255</v>
      </c>
      <c r="B96" s="55"/>
      <c r="C96" s="56" t="s">
        <v>256</v>
      </c>
      <c r="D96" s="176">
        <f>D97</f>
        <v>5</v>
      </c>
    </row>
    <row r="97" spans="1:4" s="57" customFormat="1" ht="15" customHeight="1">
      <c r="A97" s="58"/>
      <c r="B97" s="58">
        <v>800</v>
      </c>
      <c r="C97" s="59" t="s">
        <v>224</v>
      </c>
      <c r="D97" s="60">
        <v>5</v>
      </c>
    </row>
    <row r="98" spans="1:4" s="45" customFormat="1" ht="15" customHeight="1">
      <c r="A98" s="55" t="s">
        <v>257</v>
      </c>
      <c r="B98" s="55"/>
      <c r="C98" s="56" t="s">
        <v>258</v>
      </c>
      <c r="D98" s="176">
        <f>D99</f>
        <v>20</v>
      </c>
    </row>
    <row r="99" spans="1:4" s="57" customFormat="1" ht="15" customHeight="1">
      <c r="A99" s="58"/>
      <c r="B99" s="58">
        <v>800</v>
      </c>
      <c r="C99" s="59" t="s">
        <v>224</v>
      </c>
      <c r="D99" s="60">
        <v>20</v>
      </c>
    </row>
    <row r="100" spans="1:4" s="45" customFormat="1" ht="45" customHeight="1">
      <c r="A100" s="55" t="s">
        <v>512</v>
      </c>
      <c r="B100" s="55"/>
      <c r="C100" s="56" t="s">
        <v>259</v>
      </c>
      <c r="D100" s="176">
        <f>D101</f>
        <v>63.5</v>
      </c>
    </row>
    <row r="101" spans="1:4" s="57" customFormat="1" ht="15" customHeight="1">
      <c r="A101" s="58"/>
      <c r="B101" s="58" t="s">
        <v>234</v>
      </c>
      <c r="C101" s="59" t="s">
        <v>235</v>
      </c>
      <c r="D101" s="60">
        <v>63.5</v>
      </c>
    </row>
    <row r="102" spans="1:4" s="45" customFormat="1" ht="57" customHeight="1">
      <c r="A102" s="55" t="s">
        <v>513</v>
      </c>
      <c r="B102" s="55"/>
      <c r="C102" s="56" t="s">
        <v>260</v>
      </c>
      <c r="D102" s="176">
        <f>D103</f>
        <v>83.15085</v>
      </c>
    </row>
    <row r="103" spans="1:4" s="57" customFormat="1" ht="15" customHeight="1">
      <c r="A103" s="58"/>
      <c r="B103" s="58" t="s">
        <v>234</v>
      </c>
      <c r="C103" s="59" t="s">
        <v>235</v>
      </c>
      <c r="D103" s="60">
        <v>83.15085</v>
      </c>
    </row>
    <row r="104" spans="1:4" s="45" customFormat="1" ht="15" customHeight="1">
      <c r="A104" s="52" t="s">
        <v>261</v>
      </c>
      <c r="B104" s="52"/>
      <c r="C104" s="53" t="s">
        <v>262</v>
      </c>
      <c r="D104" s="177">
        <f>D105+D115+D121</f>
        <v>2581.04</v>
      </c>
    </row>
    <row r="105" spans="1:4" s="45" customFormat="1" ht="30" customHeight="1">
      <c r="A105" s="55" t="s">
        <v>263</v>
      </c>
      <c r="B105" s="55"/>
      <c r="C105" s="56" t="s">
        <v>264</v>
      </c>
      <c r="D105" s="176">
        <f>D106+D109+D111</f>
        <v>2358.2</v>
      </c>
    </row>
    <row r="106" spans="1:4" s="57" customFormat="1" ht="15" customHeight="1">
      <c r="A106" s="58" t="s">
        <v>265</v>
      </c>
      <c r="B106" s="58"/>
      <c r="C106" s="59" t="s">
        <v>266</v>
      </c>
      <c r="D106" s="60">
        <f>D107+D108</f>
        <v>477.80483000000004</v>
      </c>
    </row>
    <row r="107" spans="1:4" s="57" customFormat="1" ht="60">
      <c r="A107" s="58"/>
      <c r="B107" s="58">
        <v>100</v>
      </c>
      <c r="C107" s="59" t="s">
        <v>267</v>
      </c>
      <c r="D107" s="60">
        <f>214.39449+262.41034</f>
        <v>476.80483000000004</v>
      </c>
    </row>
    <row r="108" spans="1:4" s="57" customFormat="1" ht="15">
      <c r="A108" s="58"/>
      <c r="B108" s="58">
        <v>800</v>
      </c>
      <c r="C108" s="59" t="s">
        <v>224</v>
      </c>
      <c r="D108" s="180">
        <v>1</v>
      </c>
    </row>
    <row r="109" spans="1:4" s="57" customFormat="1" ht="15">
      <c r="A109" s="58" t="s">
        <v>268</v>
      </c>
      <c r="B109" s="58"/>
      <c r="C109" s="59" t="s">
        <v>269</v>
      </c>
      <c r="D109" s="60">
        <f>D110</f>
        <v>0</v>
      </c>
    </row>
    <row r="110" spans="1:4" ht="30">
      <c r="A110" s="58"/>
      <c r="B110" s="58">
        <v>200</v>
      </c>
      <c r="C110" s="59" t="s">
        <v>188</v>
      </c>
      <c r="D110" s="180">
        <v>0</v>
      </c>
    </row>
    <row r="111" spans="1:4" ht="30">
      <c r="A111" s="58" t="s">
        <v>270</v>
      </c>
      <c r="B111" s="58"/>
      <c r="C111" s="59" t="s">
        <v>271</v>
      </c>
      <c r="D111" s="60">
        <f>D112+D113+D114</f>
        <v>1880.39517</v>
      </c>
    </row>
    <row r="112" spans="1:4" ht="60">
      <c r="A112" s="58"/>
      <c r="B112" s="58">
        <v>100</v>
      </c>
      <c r="C112" s="59" t="s">
        <v>267</v>
      </c>
      <c r="D112" s="60">
        <f>1454+248.39517</f>
        <v>1702.39517</v>
      </c>
    </row>
    <row r="113" spans="1:4" ht="30" customHeight="1">
      <c r="A113" s="58"/>
      <c r="B113" s="58">
        <v>200</v>
      </c>
      <c r="C113" s="59" t="s">
        <v>188</v>
      </c>
      <c r="D113" s="130">
        <v>176</v>
      </c>
    </row>
    <row r="114" spans="1:4" ht="15">
      <c r="A114" s="58"/>
      <c r="B114" s="58">
        <v>800</v>
      </c>
      <c r="C114" s="59" t="s">
        <v>224</v>
      </c>
      <c r="D114" s="60">
        <v>2</v>
      </c>
    </row>
    <row r="115" spans="1:4" ht="42.75">
      <c r="A115" s="55" t="s">
        <v>272</v>
      </c>
      <c r="B115" s="55"/>
      <c r="C115" s="56" t="s">
        <v>273</v>
      </c>
      <c r="D115" s="176">
        <f>D116+D118</f>
        <v>62.84</v>
      </c>
    </row>
    <row r="116" spans="1:4" ht="30">
      <c r="A116" s="58" t="s">
        <v>274</v>
      </c>
      <c r="B116" s="58"/>
      <c r="C116" s="59" t="s">
        <v>275</v>
      </c>
      <c r="D116" s="60">
        <f>D117</f>
        <v>1.04</v>
      </c>
    </row>
    <row r="117" spans="1:4" ht="30">
      <c r="A117" s="58"/>
      <c r="B117" s="58" t="s">
        <v>187</v>
      </c>
      <c r="C117" s="59" t="s">
        <v>188</v>
      </c>
      <c r="D117" s="180">
        <v>1.04</v>
      </c>
    </row>
    <row r="118" spans="1:4" ht="30">
      <c r="A118" s="58" t="s">
        <v>276</v>
      </c>
      <c r="B118" s="58"/>
      <c r="C118" s="59" t="s">
        <v>277</v>
      </c>
      <c r="D118" s="180">
        <f>D119+D120</f>
        <v>61.800000000000004</v>
      </c>
    </row>
    <row r="119" spans="1:4" ht="60">
      <c r="A119" s="58"/>
      <c r="B119" s="58" t="s">
        <v>278</v>
      </c>
      <c r="C119" s="59" t="s">
        <v>267</v>
      </c>
      <c r="D119" s="132">
        <f>65.5-6.8</f>
        <v>58.7</v>
      </c>
    </row>
    <row r="120" spans="1:4" s="57" customFormat="1" ht="30">
      <c r="A120" s="58"/>
      <c r="B120" s="58" t="s">
        <v>187</v>
      </c>
      <c r="C120" s="59" t="s">
        <v>188</v>
      </c>
      <c r="D120" s="60">
        <v>3.1</v>
      </c>
    </row>
    <row r="121" spans="1:4" s="45" customFormat="1" ht="42.75">
      <c r="A121" s="62" t="s">
        <v>279</v>
      </c>
      <c r="B121" s="55"/>
      <c r="C121" s="56" t="s">
        <v>280</v>
      </c>
      <c r="D121" s="181">
        <f>D122</f>
        <v>160</v>
      </c>
    </row>
    <row r="122" spans="1:4" ht="60">
      <c r="A122" s="63" t="s">
        <v>514</v>
      </c>
      <c r="B122" s="58"/>
      <c r="C122" s="59" t="s">
        <v>281</v>
      </c>
      <c r="D122" s="180">
        <f>D123</f>
        <v>160</v>
      </c>
    </row>
    <row r="123" spans="1:4" ht="15" customHeight="1">
      <c r="A123" s="63"/>
      <c r="B123" s="58" t="s">
        <v>234</v>
      </c>
      <c r="C123" s="59" t="s">
        <v>235</v>
      </c>
      <c r="D123" s="180">
        <v>160</v>
      </c>
    </row>
    <row r="124" spans="1:4" s="45" customFormat="1" ht="14.25">
      <c r="A124" s="55"/>
      <c r="B124" s="55"/>
      <c r="C124" s="56" t="s">
        <v>282</v>
      </c>
      <c r="D124" s="181">
        <f>D11+D28+D33+D60+D71+D80+D95+D104</f>
        <v>5891.040370000001</v>
      </c>
    </row>
  </sheetData>
  <sheetProtection selectLockedCells="1" selectUnlockedCells="1"/>
  <mergeCells count="1">
    <mergeCell ref="A7:D7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32"/>
  <sheetViews>
    <sheetView zoomScale="70" zoomScaleNormal="70" zoomScalePageLayoutView="0" workbookViewId="0" topLeftCell="A1">
      <selection activeCell="D1" sqref="D1:D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  <col min="5" max="5" width="25.625" style="0" customWidth="1"/>
  </cols>
  <sheetData>
    <row r="1" spans="1:4" ht="15">
      <c r="A1" s="193"/>
      <c r="B1" s="198"/>
      <c r="C1" s="199"/>
      <c r="D1" s="443" t="s">
        <v>632</v>
      </c>
    </row>
    <row r="2" spans="1:4" ht="15">
      <c r="A2" s="193"/>
      <c r="B2" s="198"/>
      <c r="C2" s="199"/>
      <c r="D2" s="443" t="s">
        <v>1</v>
      </c>
    </row>
    <row r="3" spans="1:4" ht="15">
      <c r="A3" s="193"/>
      <c r="B3" s="198"/>
      <c r="C3" s="199"/>
      <c r="D3" s="443" t="s">
        <v>2</v>
      </c>
    </row>
    <row r="4" spans="1:4" ht="15">
      <c r="A4" s="193"/>
      <c r="B4" s="198"/>
      <c r="C4" s="199"/>
      <c r="D4" s="195" t="s">
        <v>657</v>
      </c>
    </row>
    <row r="5" spans="1:4" ht="15">
      <c r="A5" s="193"/>
      <c r="B5" s="198"/>
      <c r="C5" s="199"/>
      <c r="D5" s="199"/>
    </row>
    <row r="6" spans="1:4" ht="15">
      <c r="A6" s="193"/>
      <c r="B6" s="198"/>
      <c r="C6" s="193"/>
      <c r="D6" s="193"/>
    </row>
    <row r="7" spans="1:4" ht="14.25">
      <c r="A7" s="462" t="s">
        <v>69</v>
      </c>
      <c r="B7" s="462"/>
      <c r="C7" s="462"/>
      <c r="D7" s="462"/>
    </row>
    <row r="8" spans="1:4" ht="14.25">
      <c r="A8" s="462" t="s">
        <v>70</v>
      </c>
      <c r="B8" s="462"/>
      <c r="C8" s="462"/>
      <c r="D8" s="462"/>
    </row>
    <row r="9" spans="1:4" ht="14.25">
      <c r="A9" s="462" t="s">
        <v>533</v>
      </c>
      <c r="B9" s="462"/>
      <c r="C9" s="462"/>
      <c r="D9" s="462"/>
    </row>
    <row r="10" spans="1:4" ht="15">
      <c r="A10" s="193"/>
      <c r="B10" s="198"/>
      <c r="C10" s="193"/>
      <c r="D10" s="195" t="s">
        <v>26</v>
      </c>
    </row>
    <row r="11" spans="1:5" ht="31.5" customHeight="1">
      <c r="A11" s="463" t="s">
        <v>71</v>
      </c>
      <c r="B11" s="463"/>
      <c r="C11" s="251" t="s">
        <v>72</v>
      </c>
      <c r="D11" s="169" t="s">
        <v>630</v>
      </c>
      <c r="E11" s="407" t="s">
        <v>631</v>
      </c>
    </row>
    <row r="12" spans="1:5" s="36" customFormat="1" ht="15">
      <c r="A12" s="251">
        <v>1</v>
      </c>
      <c r="B12" s="251">
        <v>2</v>
      </c>
      <c r="C12" s="158">
        <v>3</v>
      </c>
      <c r="D12" s="417">
        <v>4</v>
      </c>
      <c r="E12" s="418">
        <v>5</v>
      </c>
    </row>
    <row r="13" spans="1:5" s="37" customFormat="1" ht="14.25">
      <c r="A13" s="159" t="s">
        <v>73</v>
      </c>
      <c r="B13" s="160" t="s">
        <v>74</v>
      </c>
      <c r="C13" s="408" t="s">
        <v>75</v>
      </c>
      <c r="D13" s="419">
        <f>D14+D20+D25+D30+D41+D44+D48</f>
        <v>2664</v>
      </c>
      <c r="E13" s="419">
        <f>E14+E20+E25+E30+E41+E44+E48</f>
        <v>2548.9</v>
      </c>
    </row>
    <row r="14" spans="1:5" s="37" customFormat="1" ht="14.25">
      <c r="A14" s="159" t="s">
        <v>73</v>
      </c>
      <c r="B14" s="160" t="s">
        <v>76</v>
      </c>
      <c r="C14" s="408" t="s">
        <v>77</v>
      </c>
      <c r="D14" s="419">
        <f>D15</f>
        <v>173</v>
      </c>
      <c r="E14" s="419">
        <f>E15</f>
        <v>183</v>
      </c>
    </row>
    <row r="15" spans="1:5" s="37" customFormat="1" ht="15">
      <c r="A15" s="154" t="s">
        <v>73</v>
      </c>
      <c r="B15" s="252" t="s">
        <v>78</v>
      </c>
      <c r="C15" s="409" t="s">
        <v>79</v>
      </c>
      <c r="D15" s="171">
        <f>D16+D17+D18+D19</f>
        <v>173</v>
      </c>
      <c r="E15" s="171">
        <f>E16+E17+E18+E19</f>
        <v>183</v>
      </c>
    </row>
    <row r="16" spans="1:5" s="37" customFormat="1" ht="75">
      <c r="A16" s="154" t="s">
        <v>73</v>
      </c>
      <c r="B16" s="252" t="s">
        <v>80</v>
      </c>
      <c r="C16" s="409" t="s">
        <v>81</v>
      </c>
      <c r="D16" s="171">
        <v>160</v>
      </c>
      <c r="E16" s="171">
        <v>170</v>
      </c>
    </row>
    <row r="17" spans="1:5" s="37" customFormat="1" ht="105">
      <c r="A17" s="154" t="s">
        <v>73</v>
      </c>
      <c r="B17" s="252" t="s">
        <v>82</v>
      </c>
      <c r="C17" s="409" t="s">
        <v>83</v>
      </c>
      <c r="D17" s="171">
        <v>6.5</v>
      </c>
      <c r="E17" s="171">
        <v>6.5</v>
      </c>
    </row>
    <row r="18" spans="1:5" s="37" customFormat="1" ht="48.75" customHeight="1">
      <c r="A18" s="154" t="s">
        <v>73</v>
      </c>
      <c r="B18" s="252" t="s">
        <v>84</v>
      </c>
      <c r="C18" s="409" t="s">
        <v>85</v>
      </c>
      <c r="D18" s="171">
        <v>6.5</v>
      </c>
      <c r="E18" s="171">
        <v>6.5</v>
      </c>
    </row>
    <row r="19" spans="1:5" s="37" customFormat="1" ht="15" hidden="1">
      <c r="A19" s="161" t="s">
        <v>73</v>
      </c>
      <c r="B19" s="252"/>
      <c r="C19" s="410"/>
      <c r="D19" s="171"/>
      <c r="E19" s="171"/>
    </row>
    <row r="20" spans="1:5" s="38" customFormat="1" ht="42.75">
      <c r="A20" s="161" t="s">
        <v>73</v>
      </c>
      <c r="B20" s="162" t="s">
        <v>86</v>
      </c>
      <c r="C20" s="411" t="s">
        <v>87</v>
      </c>
      <c r="D20" s="419">
        <f>D21+D22+D23+D24</f>
        <v>847</v>
      </c>
      <c r="E20" s="419">
        <f>E21+E22+E23+E24</f>
        <v>708.9</v>
      </c>
    </row>
    <row r="21" spans="1:13" s="38" customFormat="1" ht="78" customHeight="1">
      <c r="A21" s="161" t="s">
        <v>73</v>
      </c>
      <c r="B21" s="164" t="s">
        <v>88</v>
      </c>
      <c r="C21" s="412" t="s">
        <v>89</v>
      </c>
      <c r="D21" s="171">
        <v>295.4</v>
      </c>
      <c r="E21" s="171">
        <v>281.2</v>
      </c>
      <c r="I21" s="39"/>
      <c r="J21" s="40"/>
      <c r="K21" s="41"/>
      <c r="L21" s="39"/>
      <c r="M21" s="39"/>
    </row>
    <row r="22" spans="1:13" s="38" customFormat="1" ht="78" customHeight="1">
      <c r="A22" s="161" t="s">
        <v>73</v>
      </c>
      <c r="B22" s="166" t="s">
        <v>90</v>
      </c>
      <c r="C22" s="413" t="s">
        <v>91</v>
      </c>
      <c r="D22" s="171">
        <v>5.8</v>
      </c>
      <c r="E22" s="171">
        <v>5.2</v>
      </c>
      <c r="I22" s="39"/>
      <c r="J22" s="40"/>
      <c r="K22" s="41"/>
      <c r="L22" s="39"/>
      <c r="M22" s="39"/>
    </row>
    <row r="23" spans="1:13" s="38" customFormat="1" ht="77.25" customHeight="1">
      <c r="A23" s="161" t="s">
        <v>73</v>
      </c>
      <c r="B23" s="166" t="s">
        <v>92</v>
      </c>
      <c r="C23" s="413" t="s">
        <v>93</v>
      </c>
      <c r="D23" s="171">
        <v>545.8</v>
      </c>
      <c r="E23" s="171">
        <v>422.5</v>
      </c>
      <c r="I23" s="39"/>
      <c r="J23" s="39"/>
      <c r="K23" s="39"/>
      <c r="L23" s="39"/>
      <c r="M23" s="39"/>
    </row>
    <row r="24" spans="1:13" s="38" customFormat="1" ht="79.5" customHeight="1">
      <c r="A24" s="161" t="s">
        <v>73</v>
      </c>
      <c r="B24" s="166" t="s">
        <v>94</v>
      </c>
      <c r="C24" s="413" t="s">
        <v>95</v>
      </c>
      <c r="D24" s="171">
        <v>0</v>
      </c>
      <c r="E24" s="171">
        <v>0</v>
      </c>
      <c r="I24" s="39"/>
      <c r="J24" s="39"/>
      <c r="K24" s="39"/>
      <c r="L24" s="39"/>
      <c r="M24" s="39"/>
    </row>
    <row r="25" spans="1:5" s="37" customFormat="1" ht="14.25">
      <c r="A25" s="159" t="s">
        <v>73</v>
      </c>
      <c r="B25" s="168" t="s">
        <v>96</v>
      </c>
      <c r="C25" s="408" t="s">
        <v>97</v>
      </c>
      <c r="D25" s="419">
        <f>D26+D28</f>
        <v>7</v>
      </c>
      <c r="E25" s="419">
        <f>E26+E28</f>
        <v>5</v>
      </c>
    </row>
    <row r="26" spans="1:5" s="37" customFormat="1" ht="30">
      <c r="A26" s="154" t="s">
        <v>73</v>
      </c>
      <c r="B26" s="252" t="s">
        <v>98</v>
      </c>
      <c r="C26" s="409" t="s">
        <v>99</v>
      </c>
      <c r="D26" s="171">
        <f>D27</f>
        <v>7</v>
      </c>
      <c r="E26" s="171">
        <f>E27</f>
        <v>5</v>
      </c>
    </row>
    <row r="27" spans="1:5" s="37" customFormat="1" ht="30">
      <c r="A27" s="154" t="s">
        <v>73</v>
      </c>
      <c r="B27" s="252" t="s">
        <v>534</v>
      </c>
      <c r="C27" s="409" t="s">
        <v>99</v>
      </c>
      <c r="D27" s="171">
        <v>7</v>
      </c>
      <c r="E27" s="171">
        <v>5</v>
      </c>
    </row>
    <row r="28" spans="1:5" s="37" customFormat="1" ht="15" hidden="1">
      <c r="A28" s="154"/>
      <c r="B28" s="252"/>
      <c r="C28" s="409"/>
      <c r="D28" s="171"/>
      <c r="E28" s="171"/>
    </row>
    <row r="29" spans="1:5" s="37" customFormat="1" ht="15" hidden="1">
      <c r="A29" s="154"/>
      <c r="B29" s="252"/>
      <c r="C29" s="409"/>
      <c r="D29" s="420"/>
      <c r="E29" s="420"/>
    </row>
    <row r="30" spans="1:5" s="37" customFormat="1" ht="14.25">
      <c r="A30" s="159" t="s">
        <v>73</v>
      </c>
      <c r="B30" s="160" t="s">
        <v>100</v>
      </c>
      <c r="C30" s="408" t="s">
        <v>101</v>
      </c>
      <c r="D30" s="419">
        <f>D31+D36+D33</f>
        <v>1510</v>
      </c>
      <c r="E30" s="419">
        <f>E31+E36+E33</f>
        <v>1520</v>
      </c>
    </row>
    <row r="31" spans="1:5" s="37" customFormat="1" ht="15">
      <c r="A31" s="154" t="s">
        <v>73</v>
      </c>
      <c r="B31" s="252" t="s">
        <v>102</v>
      </c>
      <c r="C31" s="409" t="s">
        <v>103</v>
      </c>
      <c r="D31" s="171">
        <f>D32</f>
        <v>210</v>
      </c>
      <c r="E31" s="171">
        <f>E32</f>
        <v>220</v>
      </c>
    </row>
    <row r="32" spans="1:5" s="37" customFormat="1" ht="45">
      <c r="A32" s="154" t="s">
        <v>73</v>
      </c>
      <c r="B32" s="252" t="s">
        <v>104</v>
      </c>
      <c r="C32" s="409" t="s">
        <v>105</v>
      </c>
      <c r="D32" s="171">
        <v>210</v>
      </c>
      <c r="E32" s="171">
        <v>220</v>
      </c>
    </row>
    <row r="33" spans="1:5" s="37" customFormat="1" ht="15">
      <c r="A33" s="154" t="s">
        <v>73</v>
      </c>
      <c r="B33" s="252" t="s">
        <v>106</v>
      </c>
      <c r="C33" s="409" t="s">
        <v>107</v>
      </c>
      <c r="D33" s="171">
        <f>D35+D34</f>
        <v>520</v>
      </c>
      <c r="E33" s="171">
        <f>E35+E34</f>
        <v>520</v>
      </c>
    </row>
    <row r="34" spans="1:5" s="37" customFormat="1" ht="15">
      <c r="A34" s="154" t="s">
        <v>73</v>
      </c>
      <c r="B34" s="252" t="s">
        <v>108</v>
      </c>
      <c r="C34" s="409" t="s">
        <v>109</v>
      </c>
      <c r="D34" s="171">
        <v>20</v>
      </c>
      <c r="E34" s="171">
        <v>20</v>
      </c>
    </row>
    <row r="35" spans="1:5" s="37" customFormat="1" ht="15">
      <c r="A35" s="154" t="s">
        <v>73</v>
      </c>
      <c r="B35" s="252" t="s">
        <v>110</v>
      </c>
      <c r="C35" s="409" t="s">
        <v>111</v>
      </c>
      <c r="D35" s="171">
        <v>500</v>
      </c>
      <c r="E35" s="171">
        <v>500</v>
      </c>
    </row>
    <row r="36" spans="1:5" s="37" customFormat="1" ht="15">
      <c r="A36" s="154" t="s">
        <v>73</v>
      </c>
      <c r="B36" s="252" t="s">
        <v>112</v>
      </c>
      <c r="C36" s="409" t="s">
        <v>113</v>
      </c>
      <c r="D36" s="171">
        <f>D37+D39</f>
        <v>780</v>
      </c>
      <c r="E36" s="171">
        <f>E37+E39</f>
        <v>780</v>
      </c>
    </row>
    <row r="37" spans="1:5" s="37" customFormat="1" ht="15">
      <c r="A37" s="154" t="s">
        <v>73</v>
      </c>
      <c r="B37" s="252" t="s">
        <v>453</v>
      </c>
      <c r="C37" s="409" t="s">
        <v>454</v>
      </c>
      <c r="D37" s="171">
        <f>D38</f>
        <v>70</v>
      </c>
      <c r="E37" s="171">
        <v>60</v>
      </c>
    </row>
    <row r="38" spans="1:5" s="37" customFormat="1" ht="30">
      <c r="A38" s="154" t="s">
        <v>73</v>
      </c>
      <c r="B38" s="252" t="s">
        <v>455</v>
      </c>
      <c r="C38" s="409" t="s">
        <v>456</v>
      </c>
      <c r="D38" s="171">
        <v>70</v>
      </c>
      <c r="E38" s="171">
        <v>70</v>
      </c>
    </row>
    <row r="39" spans="1:5" s="37" customFormat="1" ht="15">
      <c r="A39" s="154" t="s">
        <v>73</v>
      </c>
      <c r="B39" s="252" t="s">
        <v>457</v>
      </c>
      <c r="C39" s="409" t="s">
        <v>458</v>
      </c>
      <c r="D39" s="171">
        <f>D40</f>
        <v>710</v>
      </c>
      <c r="E39" s="171">
        <f>E40</f>
        <v>720</v>
      </c>
    </row>
    <row r="40" spans="1:5" s="37" customFormat="1" ht="30">
      <c r="A40" s="154" t="s">
        <v>73</v>
      </c>
      <c r="B40" s="252" t="s">
        <v>460</v>
      </c>
      <c r="C40" s="409" t="s">
        <v>459</v>
      </c>
      <c r="D40" s="171">
        <v>710</v>
      </c>
      <c r="E40" s="171">
        <v>720</v>
      </c>
    </row>
    <row r="41" spans="1:5" s="37" customFormat="1" ht="15">
      <c r="A41" s="154" t="s">
        <v>73</v>
      </c>
      <c r="B41" s="160" t="s">
        <v>114</v>
      </c>
      <c r="C41" s="408" t="s">
        <v>115</v>
      </c>
      <c r="D41" s="419">
        <f>D42</f>
        <v>10</v>
      </c>
      <c r="E41" s="419">
        <f>E42</f>
        <v>10</v>
      </c>
    </row>
    <row r="42" spans="1:5" s="37" customFormat="1" ht="45">
      <c r="A42" s="154" t="s">
        <v>73</v>
      </c>
      <c r="B42" s="252" t="s">
        <v>116</v>
      </c>
      <c r="C42" s="409" t="s">
        <v>117</v>
      </c>
      <c r="D42" s="171">
        <f>D43</f>
        <v>10</v>
      </c>
      <c r="E42" s="171">
        <f>E43</f>
        <v>10</v>
      </c>
    </row>
    <row r="43" spans="1:5" s="37" customFormat="1" ht="75">
      <c r="A43" s="154" t="s">
        <v>73</v>
      </c>
      <c r="B43" s="252" t="s">
        <v>118</v>
      </c>
      <c r="C43" s="409" t="s">
        <v>119</v>
      </c>
      <c r="D43" s="171">
        <v>10</v>
      </c>
      <c r="E43" s="171">
        <v>10</v>
      </c>
    </row>
    <row r="44" spans="1:5" s="37" customFormat="1" ht="54.75" customHeight="1">
      <c r="A44" s="159" t="s">
        <v>73</v>
      </c>
      <c r="B44" s="160" t="s">
        <v>120</v>
      </c>
      <c r="C44" s="408" t="s">
        <v>121</v>
      </c>
      <c r="D44" s="419">
        <f aca="true" t="shared" si="0" ref="D44:E46">D45</f>
        <v>117</v>
      </c>
      <c r="E44" s="419">
        <f t="shared" si="0"/>
        <v>122</v>
      </c>
    </row>
    <row r="45" spans="1:5" s="37" customFormat="1" ht="90">
      <c r="A45" s="154" t="s">
        <v>73</v>
      </c>
      <c r="B45" s="252" t="s">
        <v>122</v>
      </c>
      <c r="C45" s="409" t="s">
        <v>123</v>
      </c>
      <c r="D45" s="171">
        <f t="shared" si="0"/>
        <v>117</v>
      </c>
      <c r="E45" s="171">
        <f t="shared" si="0"/>
        <v>122</v>
      </c>
    </row>
    <row r="46" spans="1:5" s="37" customFormat="1" ht="90">
      <c r="A46" s="154" t="s">
        <v>73</v>
      </c>
      <c r="B46" s="252" t="s">
        <v>124</v>
      </c>
      <c r="C46" s="409" t="s">
        <v>125</v>
      </c>
      <c r="D46" s="171">
        <f t="shared" si="0"/>
        <v>117</v>
      </c>
      <c r="E46" s="171">
        <f t="shared" si="0"/>
        <v>122</v>
      </c>
    </row>
    <row r="47" spans="1:5" s="37" customFormat="1" ht="74.25" customHeight="1">
      <c r="A47" s="154" t="s">
        <v>73</v>
      </c>
      <c r="B47" s="252" t="s">
        <v>126</v>
      </c>
      <c r="C47" s="409" t="s">
        <v>461</v>
      </c>
      <c r="D47" s="171">
        <v>117</v>
      </c>
      <c r="E47" s="171">
        <v>122</v>
      </c>
    </row>
    <row r="48" spans="1:5" s="37" customFormat="1" ht="14.25" hidden="1">
      <c r="A48" s="159"/>
      <c r="B48" s="160"/>
      <c r="C48" s="408"/>
      <c r="D48" s="419"/>
      <c r="E48" s="419"/>
    </row>
    <row r="49" spans="1:5" s="37" customFormat="1" ht="15" hidden="1">
      <c r="A49" s="154"/>
      <c r="B49" s="252"/>
      <c r="C49" s="409"/>
      <c r="D49" s="171"/>
      <c r="E49" s="171"/>
    </row>
    <row r="50" spans="1:5" s="37" customFormat="1" ht="15" hidden="1">
      <c r="A50" s="154"/>
      <c r="B50" s="252"/>
      <c r="C50" s="409"/>
      <c r="D50" s="171"/>
      <c r="E50" s="171"/>
    </row>
    <row r="51" spans="1:5" s="37" customFormat="1" ht="15" hidden="1">
      <c r="A51" s="154"/>
      <c r="B51" s="252"/>
      <c r="C51" s="409"/>
      <c r="D51" s="171"/>
      <c r="E51" s="171"/>
    </row>
    <row r="52" spans="1:5" s="37" customFormat="1" ht="14.25">
      <c r="A52" s="159" t="s">
        <v>73</v>
      </c>
      <c r="B52" s="160" t="s">
        <v>127</v>
      </c>
      <c r="C52" s="408" t="s">
        <v>128</v>
      </c>
      <c r="D52" s="419">
        <f>D53</f>
        <v>2844.7000000000003</v>
      </c>
      <c r="E52" s="419">
        <f>E53</f>
        <v>2943.9</v>
      </c>
    </row>
    <row r="53" spans="1:5" s="37" customFormat="1" ht="30">
      <c r="A53" s="154" t="s">
        <v>73</v>
      </c>
      <c r="B53" s="252" t="s">
        <v>129</v>
      </c>
      <c r="C53" s="409" t="s">
        <v>130</v>
      </c>
      <c r="D53" s="171">
        <f>D54+D61+D67+D58</f>
        <v>2844.7000000000003</v>
      </c>
      <c r="E53" s="171">
        <f>E54+E61+E67+E58</f>
        <v>2943.9</v>
      </c>
    </row>
    <row r="54" spans="1:5" s="37" customFormat="1" ht="30">
      <c r="A54" s="154" t="s">
        <v>73</v>
      </c>
      <c r="B54" s="252" t="s">
        <v>131</v>
      </c>
      <c r="C54" s="409" t="s">
        <v>132</v>
      </c>
      <c r="D54" s="171">
        <f>D55</f>
        <v>2831.3</v>
      </c>
      <c r="E54" s="171">
        <f>E55</f>
        <v>2930.5</v>
      </c>
    </row>
    <row r="55" spans="1:5" s="37" customFormat="1" ht="15">
      <c r="A55" s="154" t="s">
        <v>73</v>
      </c>
      <c r="B55" s="252" t="s">
        <v>133</v>
      </c>
      <c r="C55" s="409" t="s">
        <v>134</v>
      </c>
      <c r="D55" s="171">
        <f>D56+D57</f>
        <v>2831.3</v>
      </c>
      <c r="E55" s="171">
        <f>E56+E57</f>
        <v>2930.5</v>
      </c>
    </row>
    <row r="56" spans="1:5" s="42" customFormat="1" ht="30">
      <c r="A56" s="154" t="s">
        <v>73</v>
      </c>
      <c r="B56" s="252" t="s">
        <v>135</v>
      </c>
      <c r="C56" s="409" t="s">
        <v>462</v>
      </c>
      <c r="D56" s="171">
        <v>311</v>
      </c>
      <c r="E56" s="171">
        <v>301.1</v>
      </c>
    </row>
    <row r="57" spans="1:5" s="42" customFormat="1" ht="30">
      <c r="A57" s="154" t="s">
        <v>73</v>
      </c>
      <c r="B57" s="252" t="s">
        <v>135</v>
      </c>
      <c r="C57" s="409" t="s">
        <v>463</v>
      </c>
      <c r="D57" s="171">
        <v>2520.3</v>
      </c>
      <c r="E57" s="171">
        <v>2629.4</v>
      </c>
    </row>
    <row r="58" spans="1:5" s="37" customFormat="1" ht="30">
      <c r="A58" s="154" t="s">
        <v>73</v>
      </c>
      <c r="B58" s="252" t="s">
        <v>136</v>
      </c>
      <c r="C58" s="409" t="s">
        <v>137</v>
      </c>
      <c r="D58" s="171">
        <f>D59</f>
        <v>0</v>
      </c>
      <c r="E58" s="171">
        <f>E59</f>
        <v>0</v>
      </c>
    </row>
    <row r="59" spans="1:5" s="37" customFormat="1" ht="15" customHeight="1">
      <c r="A59" s="154" t="s">
        <v>73</v>
      </c>
      <c r="B59" s="252" t="s">
        <v>138</v>
      </c>
      <c r="C59" s="409" t="s">
        <v>139</v>
      </c>
      <c r="D59" s="171">
        <f>D60</f>
        <v>0</v>
      </c>
      <c r="E59" s="171">
        <f>E60</f>
        <v>0</v>
      </c>
    </row>
    <row r="60" spans="1:5" s="37" customFormat="1" ht="15">
      <c r="A60" s="154" t="s">
        <v>73</v>
      </c>
      <c r="B60" s="252" t="s">
        <v>140</v>
      </c>
      <c r="C60" s="409" t="s">
        <v>464</v>
      </c>
      <c r="D60" s="171"/>
      <c r="E60" s="171"/>
    </row>
    <row r="61" spans="1:5" s="37" customFormat="1" ht="31.5" customHeight="1">
      <c r="A61" s="154" t="s">
        <v>73</v>
      </c>
      <c r="B61" s="252" t="s">
        <v>141</v>
      </c>
      <c r="C61" s="409" t="s">
        <v>142</v>
      </c>
      <c r="D61" s="171">
        <f>D64+D62</f>
        <v>13.4</v>
      </c>
      <c r="E61" s="171">
        <f>E64+E62</f>
        <v>13.4</v>
      </c>
    </row>
    <row r="62" spans="1:5" s="37" customFormat="1" ht="0.75" customHeight="1" hidden="1">
      <c r="A62" s="154"/>
      <c r="B62" s="252"/>
      <c r="C62" s="409"/>
      <c r="D62" s="171"/>
      <c r="E62" s="171"/>
    </row>
    <row r="63" spans="1:5" s="37" customFormat="1" ht="15" hidden="1">
      <c r="A63" s="154"/>
      <c r="B63" s="252"/>
      <c r="C63" s="409"/>
      <c r="D63" s="171"/>
      <c r="E63" s="171"/>
    </row>
    <row r="64" spans="1:5" s="37" customFormat="1" ht="30">
      <c r="A64" s="154" t="s">
        <v>73</v>
      </c>
      <c r="B64" s="252" t="s">
        <v>146</v>
      </c>
      <c r="C64" s="409" t="s">
        <v>147</v>
      </c>
      <c r="D64" s="171">
        <f>D65+D66</f>
        <v>13.4</v>
      </c>
      <c r="E64" s="171">
        <f>E65+E66</f>
        <v>13.4</v>
      </c>
    </row>
    <row r="65" spans="1:5" s="37" customFormat="1" ht="45">
      <c r="A65" s="154" t="s">
        <v>73</v>
      </c>
      <c r="B65" s="252" t="s">
        <v>148</v>
      </c>
      <c r="C65" s="409" t="s">
        <v>466</v>
      </c>
      <c r="D65" s="171">
        <v>0.6</v>
      </c>
      <c r="E65" s="171">
        <v>0.6</v>
      </c>
    </row>
    <row r="66" spans="1:5" s="37" customFormat="1" ht="45">
      <c r="A66" s="154" t="s">
        <v>73</v>
      </c>
      <c r="B66" s="252" t="s">
        <v>148</v>
      </c>
      <c r="C66" s="409" t="s">
        <v>467</v>
      </c>
      <c r="D66" s="171">
        <v>12.8</v>
      </c>
      <c r="E66" s="171">
        <v>12.8</v>
      </c>
    </row>
    <row r="67" spans="1:5" s="37" customFormat="1" ht="12.75" customHeight="1" hidden="1">
      <c r="A67" s="154"/>
      <c r="B67" s="252"/>
      <c r="C67" s="409"/>
      <c r="D67" s="171"/>
      <c r="E67" s="171"/>
    </row>
    <row r="68" spans="1:5" s="37" customFormat="1" ht="15" hidden="1">
      <c r="A68" s="154"/>
      <c r="B68" s="252"/>
      <c r="C68" s="414"/>
      <c r="D68" s="171"/>
      <c r="E68" s="171"/>
    </row>
    <row r="69" spans="1:5" s="37" customFormat="1" ht="15" hidden="1">
      <c r="A69" s="154"/>
      <c r="B69" s="252"/>
      <c r="C69" s="414"/>
      <c r="D69" s="171"/>
      <c r="E69" s="171"/>
    </row>
    <row r="70" spans="1:5" s="37" customFormat="1" ht="15" customHeight="1" hidden="1">
      <c r="A70" s="154"/>
      <c r="B70" s="252"/>
      <c r="C70" s="409"/>
      <c r="D70" s="171"/>
      <c r="E70" s="171"/>
    </row>
    <row r="71" spans="1:5" s="37" customFormat="1" ht="33.75" customHeight="1" hidden="1">
      <c r="A71" s="200"/>
      <c r="B71" s="201"/>
      <c r="C71" s="202"/>
      <c r="D71" s="171"/>
      <c r="E71" s="171"/>
    </row>
    <row r="72" spans="1:5" s="37" customFormat="1" ht="64.5" customHeight="1" hidden="1">
      <c r="A72" s="156"/>
      <c r="B72" s="157"/>
      <c r="C72" s="415"/>
      <c r="D72" s="171"/>
      <c r="E72" s="171"/>
    </row>
    <row r="73" spans="1:5" s="37" customFormat="1" ht="9" customHeight="1">
      <c r="A73" s="203"/>
      <c r="B73" s="204"/>
      <c r="C73" s="416"/>
      <c r="D73" s="171"/>
      <c r="E73" s="171"/>
    </row>
    <row r="74" spans="1:5" s="37" customFormat="1" ht="15">
      <c r="A74" s="464"/>
      <c r="B74" s="464"/>
      <c r="C74" s="408" t="s">
        <v>150</v>
      </c>
      <c r="D74" s="419">
        <f>D13+D52</f>
        <v>5508.700000000001</v>
      </c>
      <c r="E74" s="419">
        <f>E13+E52</f>
        <v>5492.8</v>
      </c>
    </row>
    <row r="75" spans="1:4" s="37" customFormat="1" ht="15">
      <c r="A75" s="43"/>
      <c r="B75" s="43"/>
      <c r="C75" s="43"/>
      <c r="D75" s="126"/>
    </row>
    <row r="76" spans="1:4" s="37" customFormat="1" ht="15">
      <c r="A76" s="43"/>
      <c r="B76" s="43"/>
      <c r="C76" s="43"/>
      <c r="D76" s="43"/>
    </row>
    <row r="77" spans="1:4" s="37" customFormat="1" ht="15">
      <c r="A77" s="43"/>
      <c r="B77" s="43"/>
      <c r="C77" s="43"/>
      <c r="D77" s="43"/>
    </row>
    <row r="78" spans="1:4" s="37" customFormat="1" ht="15">
      <c r="A78" s="43"/>
      <c r="B78" s="43"/>
      <c r="C78" s="43"/>
      <c r="D78" s="43"/>
    </row>
    <row r="79" spans="1:4" s="37" customFormat="1" ht="15">
      <c r="A79" s="43"/>
      <c r="B79" s="43"/>
      <c r="C79" s="43"/>
      <c r="D79" s="43"/>
    </row>
    <row r="80" spans="1:4" s="37" customFormat="1" ht="15">
      <c r="A80" s="43"/>
      <c r="B80" s="43"/>
      <c r="C80" s="43"/>
      <c r="D80" s="43"/>
    </row>
    <row r="81" spans="1:4" s="37" customFormat="1" ht="15">
      <c r="A81" s="43"/>
      <c r="B81" s="43"/>
      <c r="C81" s="43"/>
      <c r="D81" s="43"/>
    </row>
    <row r="82" spans="1:4" s="37" customFormat="1" ht="15">
      <c r="A82" s="43"/>
      <c r="B82" s="43"/>
      <c r="C82" s="43"/>
      <c r="D82" s="43"/>
    </row>
    <row r="83" spans="1:4" s="37" customFormat="1" ht="15">
      <c r="A83" s="43"/>
      <c r="B83" s="43"/>
      <c r="C83" s="43"/>
      <c r="D83" s="43"/>
    </row>
    <row r="84" spans="1:4" s="37" customFormat="1" ht="15">
      <c r="A84" s="43"/>
      <c r="B84" s="43"/>
      <c r="C84" s="43"/>
      <c r="D84" s="43"/>
    </row>
    <row r="85" spans="1:4" s="37" customFormat="1" ht="15">
      <c r="A85" s="43"/>
      <c r="B85" s="43"/>
      <c r="C85" s="43"/>
      <c r="D85" s="43"/>
    </row>
    <row r="86" spans="1:4" s="37" customFormat="1" ht="15">
      <c r="A86" s="43"/>
      <c r="B86" s="43"/>
      <c r="C86" s="43"/>
      <c r="D86" s="43"/>
    </row>
    <row r="87" spans="1:4" s="37" customFormat="1" ht="15">
      <c r="A87" s="43"/>
      <c r="B87" s="43"/>
      <c r="C87" s="43"/>
      <c r="D87" s="43"/>
    </row>
    <row r="88" spans="1:4" s="37" customFormat="1" ht="15">
      <c r="A88" s="43"/>
      <c r="B88" s="43"/>
      <c r="C88" s="43"/>
      <c r="D88" s="43"/>
    </row>
    <row r="89" spans="1:4" s="37" customFormat="1" ht="15">
      <c r="A89" s="43"/>
      <c r="B89" s="43"/>
      <c r="C89" s="43"/>
      <c r="D89" s="43"/>
    </row>
    <row r="90" spans="1:4" s="37" customFormat="1" ht="15">
      <c r="A90" s="43"/>
      <c r="B90" s="43"/>
      <c r="C90" s="43"/>
      <c r="D90" s="43"/>
    </row>
    <row r="91" spans="1:4" s="37" customFormat="1" ht="15">
      <c r="A91" s="43"/>
      <c r="B91" s="43"/>
      <c r="C91" s="43"/>
      <c r="D91" s="43"/>
    </row>
    <row r="92" spans="1:4" s="37" customFormat="1" ht="15">
      <c r="A92" s="43"/>
      <c r="B92" s="43"/>
      <c r="C92" s="43"/>
      <c r="D92" s="43"/>
    </row>
    <row r="93" spans="1:4" s="37" customFormat="1" ht="15">
      <c r="A93" s="43"/>
      <c r="B93" s="43"/>
      <c r="C93" s="43"/>
      <c r="D93" s="43"/>
    </row>
    <row r="94" spans="1:4" s="37" customFormat="1" ht="15">
      <c r="A94" s="43"/>
      <c r="B94" s="43"/>
      <c r="C94" s="43"/>
      <c r="D94" s="43"/>
    </row>
    <row r="95" spans="1:4" s="37" customFormat="1" ht="15">
      <c r="A95" s="43"/>
      <c r="B95" s="43"/>
      <c r="C95" s="43"/>
      <c r="D95" s="43"/>
    </row>
    <row r="96" spans="1:4" s="37" customFormat="1" ht="15">
      <c r="A96" s="43"/>
      <c r="B96" s="43"/>
      <c r="C96" s="43"/>
      <c r="D96" s="43"/>
    </row>
    <row r="97" spans="1:4" s="37" customFormat="1" ht="15">
      <c r="A97" s="43"/>
      <c r="B97" s="43"/>
      <c r="C97" s="43"/>
      <c r="D97" s="43"/>
    </row>
    <row r="98" spans="1:4" s="37" customFormat="1" ht="15">
      <c r="A98" s="43"/>
      <c r="B98" s="43"/>
      <c r="C98" s="43"/>
      <c r="D98" s="43"/>
    </row>
    <row r="99" spans="1:4" s="37" customFormat="1" ht="15">
      <c r="A99" s="43"/>
      <c r="B99" s="43"/>
      <c r="C99" s="43"/>
      <c r="D99" s="43"/>
    </row>
    <row r="100" spans="1:4" s="37" customFormat="1" ht="15">
      <c r="A100" s="43"/>
      <c r="B100" s="43"/>
      <c r="C100" s="43"/>
      <c r="D100" s="43"/>
    </row>
    <row r="101" spans="1:4" s="37" customFormat="1" ht="15">
      <c r="A101" s="43"/>
      <c r="B101" s="43"/>
      <c r="C101" s="43"/>
      <c r="D101" s="43"/>
    </row>
    <row r="102" spans="1:4" s="37" customFormat="1" ht="15">
      <c r="A102" s="43"/>
      <c r="B102" s="43"/>
      <c r="C102" s="43"/>
      <c r="D102" s="43"/>
    </row>
    <row r="103" spans="1:4" s="37" customFormat="1" ht="15">
      <c r="A103" s="43"/>
      <c r="B103" s="43"/>
      <c r="C103" s="43"/>
      <c r="D103" s="43"/>
    </row>
    <row r="104" spans="1:4" s="37" customFormat="1" ht="15">
      <c r="A104" s="43"/>
      <c r="B104" s="43"/>
      <c r="C104" s="43"/>
      <c r="D104" s="43"/>
    </row>
    <row r="105" spans="1:4" s="37" customFormat="1" ht="15">
      <c r="A105" s="43"/>
      <c r="B105" s="43"/>
      <c r="C105" s="43"/>
      <c r="D105" s="43"/>
    </row>
    <row r="106" spans="1:4" s="37" customFormat="1" ht="15">
      <c r="A106" s="43"/>
      <c r="B106" s="43"/>
      <c r="C106" s="43"/>
      <c r="D106" s="43"/>
    </row>
    <row r="107" spans="1:4" s="37" customFormat="1" ht="15">
      <c r="A107" s="43"/>
      <c r="B107" s="43"/>
      <c r="C107" s="43"/>
      <c r="D107" s="43"/>
    </row>
    <row r="108" spans="1:4" s="37" customFormat="1" ht="15">
      <c r="A108" s="43"/>
      <c r="B108" s="43"/>
      <c r="C108" s="43"/>
      <c r="D108" s="43"/>
    </row>
    <row r="109" spans="1:4" s="37" customFormat="1" ht="15">
      <c r="A109" s="43"/>
      <c r="B109" s="43"/>
      <c r="C109" s="43"/>
      <c r="D109" s="43"/>
    </row>
    <row r="110" spans="1:4" s="37" customFormat="1" ht="15">
      <c r="A110" s="43"/>
      <c r="B110" s="43"/>
      <c r="C110" s="43"/>
      <c r="D110" s="43"/>
    </row>
    <row r="111" spans="1:4" s="37" customFormat="1" ht="15">
      <c r="A111" s="43"/>
      <c r="B111" s="43"/>
      <c r="C111" s="43"/>
      <c r="D111" s="43"/>
    </row>
    <row r="112" spans="1:4" s="37" customFormat="1" ht="15">
      <c r="A112" s="43"/>
      <c r="B112" s="43"/>
      <c r="C112" s="43"/>
      <c r="D112" s="43"/>
    </row>
    <row r="113" spans="1:4" s="37" customFormat="1" ht="15">
      <c r="A113" s="43"/>
      <c r="B113" s="43"/>
      <c r="C113" s="43"/>
      <c r="D113" s="43"/>
    </row>
    <row r="114" spans="1:4" s="37" customFormat="1" ht="12.75">
      <c r="A114" s="44"/>
      <c r="B114" s="44"/>
      <c r="C114" s="44"/>
      <c r="D114" s="44"/>
    </row>
    <row r="115" spans="1:4" s="37" customFormat="1" ht="12.75">
      <c r="A115" s="44"/>
      <c r="B115" s="44"/>
      <c r="C115" s="44"/>
      <c r="D115" s="44"/>
    </row>
    <row r="116" spans="1:4" s="37" customFormat="1" ht="12.75">
      <c r="A116" s="44"/>
      <c r="B116" s="44"/>
      <c r="C116" s="44"/>
      <c r="D116" s="44"/>
    </row>
    <row r="117" spans="1:4" s="37" customFormat="1" ht="12.75">
      <c r="A117" s="44"/>
      <c r="B117" s="44"/>
      <c r="C117" s="44"/>
      <c r="D117" s="44"/>
    </row>
    <row r="118" spans="1:4" s="37" customFormat="1" ht="12.75">
      <c r="A118" s="44"/>
      <c r="B118" s="44"/>
      <c r="C118" s="44"/>
      <c r="D118" s="44"/>
    </row>
    <row r="119" spans="1:4" s="37" customFormat="1" ht="12.75">
      <c r="A119" s="44"/>
      <c r="B119" s="44"/>
      <c r="C119" s="44"/>
      <c r="D119" s="44"/>
    </row>
    <row r="120" spans="1:4" s="37" customFormat="1" ht="12.75">
      <c r="A120" s="44"/>
      <c r="B120" s="44"/>
      <c r="C120" s="44"/>
      <c r="D120" s="44"/>
    </row>
    <row r="121" spans="1:4" s="37" customFormat="1" ht="12.75">
      <c r="A121" s="44"/>
      <c r="B121" s="44"/>
      <c r="C121" s="44"/>
      <c r="D121" s="44"/>
    </row>
    <row r="122" spans="1:4" s="37" customFormat="1" ht="12.75">
      <c r="A122" s="44"/>
      <c r="B122" s="44"/>
      <c r="C122" s="44"/>
      <c r="D122" s="44"/>
    </row>
    <row r="123" spans="1:4" s="37" customFormat="1" ht="12.75">
      <c r="A123" s="44"/>
      <c r="B123" s="44"/>
      <c r="C123" s="44"/>
      <c r="D123" s="44"/>
    </row>
    <row r="124" spans="1:4" s="37" customFormat="1" ht="12.75">
      <c r="A124" s="44"/>
      <c r="B124" s="44"/>
      <c r="C124" s="44"/>
      <c r="D124" s="44"/>
    </row>
    <row r="125" spans="1:4" s="37" customFormat="1" ht="12.75">
      <c r="A125" s="44"/>
      <c r="B125" s="44"/>
      <c r="C125" s="44"/>
      <c r="D125" s="44"/>
    </row>
    <row r="126" spans="1:4" s="37" customFormat="1" ht="12.75">
      <c r="A126" s="44"/>
      <c r="B126" s="44"/>
      <c r="C126" s="44"/>
      <c r="D126" s="44"/>
    </row>
    <row r="127" spans="1:4" s="37" customFormat="1" ht="12.75">
      <c r="A127" s="44"/>
      <c r="B127" s="44"/>
      <c r="C127" s="44"/>
      <c r="D127" s="44"/>
    </row>
    <row r="128" spans="1:4" s="37" customFormat="1" ht="12.75">
      <c r="A128" s="44"/>
      <c r="B128" s="44"/>
      <c r="C128" s="44"/>
      <c r="D128" s="44"/>
    </row>
    <row r="129" spans="1:4" s="37" customFormat="1" ht="12.75">
      <c r="A129" s="44"/>
      <c r="B129" s="44"/>
      <c r="C129" s="44"/>
      <c r="D129" s="44"/>
    </row>
    <row r="130" spans="1:4" s="37" customFormat="1" ht="12.75">
      <c r="A130" s="44"/>
      <c r="B130" s="44"/>
      <c r="C130" s="44"/>
      <c r="D130" s="44"/>
    </row>
    <row r="131" spans="1:4" s="37" customFormat="1" ht="12.75">
      <c r="A131" s="44"/>
      <c r="B131" s="44"/>
      <c r="C131" s="44"/>
      <c r="D131" s="44"/>
    </row>
    <row r="132" spans="1:4" s="37" customFormat="1" ht="12.75">
      <c r="A132" s="44"/>
      <c r="B132" s="44"/>
      <c r="C132" s="44"/>
      <c r="D132" s="44"/>
    </row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</sheetData>
  <sheetProtection selectLockedCells="1" selectUnlockedCells="1"/>
  <mergeCells count="5">
    <mergeCell ref="A7:D7"/>
    <mergeCell ref="A8:D8"/>
    <mergeCell ref="A9:D9"/>
    <mergeCell ref="A11:B11"/>
    <mergeCell ref="A74:B74"/>
  </mergeCells>
  <printOptions/>
  <pageMargins left="0.5902777777777778" right="0.39375" top="0.39375" bottom="0.39375" header="0.5118055555555555" footer="0.5118055555555555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24"/>
  <sheetViews>
    <sheetView zoomScale="80" zoomScaleNormal="80" workbookViewId="0" topLeftCell="A1">
      <selection activeCell="A7" sqref="A7:D7"/>
    </sheetView>
  </sheetViews>
  <sheetFormatPr defaultColWidth="9.00390625" defaultRowHeight="12.75"/>
  <cols>
    <col min="1" max="1" width="13.125" style="15" customWidth="1"/>
    <col min="2" max="2" width="12.875" style="15" customWidth="1"/>
    <col min="3" max="3" width="58.375" style="46" customWidth="1"/>
    <col min="4" max="4" width="13.75390625" style="15" customWidth="1"/>
  </cols>
  <sheetData>
    <row r="1" ht="15">
      <c r="D1" s="2" t="s">
        <v>151</v>
      </c>
    </row>
    <row r="2" ht="15">
      <c r="D2" s="2" t="s">
        <v>1</v>
      </c>
    </row>
    <row r="3" ht="15">
      <c r="D3" s="2" t="s">
        <v>2</v>
      </c>
    </row>
    <row r="4" ht="15">
      <c r="D4" s="2" t="s">
        <v>657</v>
      </c>
    </row>
    <row r="5" ht="15">
      <c r="D5"/>
    </row>
    <row r="6" ht="15">
      <c r="D6" s="2"/>
    </row>
    <row r="7" spans="1:4" ht="44.25" customHeight="1">
      <c r="A7" s="465" t="s">
        <v>607</v>
      </c>
      <c r="B7" s="465"/>
      <c r="C7" s="465"/>
      <c r="D7" s="465"/>
    </row>
    <row r="8" spans="1:4" ht="14.25">
      <c r="A8" s="47"/>
      <c r="B8" s="47"/>
      <c r="C8" s="48"/>
      <c r="D8" s="47"/>
    </row>
    <row r="9" spans="1:4" ht="15">
      <c r="A9" s="49"/>
      <c r="B9" s="49"/>
      <c r="C9" s="50"/>
      <c r="D9" s="2"/>
    </row>
    <row r="10" spans="1:4" ht="45">
      <c r="A10" s="51" t="s">
        <v>153</v>
      </c>
      <c r="B10" s="51" t="s">
        <v>154</v>
      </c>
      <c r="C10" s="51" t="s">
        <v>155</v>
      </c>
      <c r="D10" s="35">
        <v>2016</v>
      </c>
    </row>
    <row r="11" spans="1:4" ht="42.75">
      <c r="A11" s="431" t="s">
        <v>535</v>
      </c>
      <c r="B11" s="431"/>
      <c r="C11" s="432" t="s">
        <v>158</v>
      </c>
      <c r="D11" s="433">
        <f>D12+D23</f>
        <v>775.05349</v>
      </c>
    </row>
    <row r="12" spans="1:4" ht="48.75" customHeight="1">
      <c r="A12" s="207" t="s">
        <v>536</v>
      </c>
      <c r="B12" s="207"/>
      <c r="C12" s="208" t="s">
        <v>633</v>
      </c>
      <c r="D12" s="209">
        <f>D13+D15+D17+D19+D21</f>
        <v>762.25349</v>
      </c>
    </row>
    <row r="13" spans="1:4" ht="27.75" customHeight="1">
      <c r="A13" s="58" t="s">
        <v>538</v>
      </c>
      <c r="B13" s="58"/>
      <c r="C13" s="59" t="s">
        <v>634</v>
      </c>
      <c r="D13" s="60">
        <f>D14</f>
        <v>362.25349</v>
      </c>
    </row>
    <row r="14" spans="1:4" ht="33.75" customHeight="1">
      <c r="A14" s="58"/>
      <c r="B14" s="58" t="s">
        <v>161</v>
      </c>
      <c r="C14" s="59" t="s">
        <v>162</v>
      </c>
      <c r="D14" s="60">
        <f>410-47.74651</f>
        <v>362.25349</v>
      </c>
    </row>
    <row r="15" spans="1:4" ht="30" customHeight="1">
      <c r="A15" s="58" t="s">
        <v>540</v>
      </c>
      <c r="B15" s="58"/>
      <c r="C15" s="59" t="s">
        <v>284</v>
      </c>
      <c r="D15" s="60">
        <f>D16</f>
        <v>150</v>
      </c>
    </row>
    <row r="16" spans="1:4" ht="33.75" customHeight="1">
      <c r="A16" s="58"/>
      <c r="B16" s="58" t="s">
        <v>161</v>
      </c>
      <c r="C16" s="59" t="s">
        <v>162</v>
      </c>
      <c r="D16" s="60">
        <v>150</v>
      </c>
    </row>
    <row r="17" spans="1:4" ht="30" customHeight="1">
      <c r="A17" s="58" t="s">
        <v>541</v>
      </c>
      <c r="B17" s="58"/>
      <c r="C17" s="59" t="s">
        <v>170</v>
      </c>
      <c r="D17" s="60">
        <f>D18</f>
        <v>100</v>
      </c>
    </row>
    <row r="18" spans="1:4" ht="30" customHeight="1">
      <c r="A18" s="58"/>
      <c r="B18" s="58" t="s">
        <v>161</v>
      </c>
      <c r="C18" s="59" t="s">
        <v>162</v>
      </c>
      <c r="D18" s="60">
        <v>100</v>
      </c>
    </row>
    <row r="19" spans="1:4" ht="30">
      <c r="A19" s="58" t="s">
        <v>546</v>
      </c>
      <c r="B19" s="58"/>
      <c r="C19" s="59" t="s">
        <v>172</v>
      </c>
      <c r="D19" s="60">
        <f>D20</f>
        <v>100</v>
      </c>
    </row>
    <row r="20" spans="1:4" ht="30">
      <c r="A20" s="58"/>
      <c r="B20" s="58" t="s">
        <v>161</v>
      </c>
      <c r="C20" s="59" t="s">
        <v>162</v>
      </c>
      <c r="D20" s="60">
        <v>100</v>
      </c>
    </row>
    <row r="21" spans="1:4" ht="30" customHeight="1">
      <c r="A21" s="58" t="s">
        <v>549</v>
      </c>
      <c r="B21" s="58"/>
      <c r="C21" s="59" t="s">
        <v>174</v>
      </c>
      <c r="D21" s="60">
        <f>D22</f>
        <v>50</v>
      </c>
    </row>
    <row r="22" spans="1:4" ht="30">
      <c r="A22" s="58"/>
      <c r="B22" s="58" t="s">
        <v>161</v>
      </c>
      <c r="C22" s="59" t="s">
        <v>162</v>
      </c>
      <c r="D22" s="60">
        <v>50</v>
      </c>
    </row>
    <row r="23" spans="1:4" ht="60.75" customHeight="1">
      <c r="A23" s="207" t="s">
        <v>542</v>
      </c>
      <c r="B23" s="207"/>
      <c r="C23" s="208" t="s">
        <v>543</v>
      </c>
      <c r="D23" s="209">
        <f>D24</f>
        <v>12.8</v>
      </c>
    </row>
    <row r="24" spans="1:4" ht="75">
      <c r="A24" s="58" t="s">
        <v>544</v>
      </c>
      <c r="B24" s="58"/>
      <c r="C24" s="59" t="s">
        <v>176</v>
      </c>
      <c r="D24" s="60">
        <f>D25</f>
        <v>12.8</v>
      </c>
    </row>
    <row r="25" spans="1:4" ht="37.5" customHeight="1">
      <c r="A25" s="58"/>
      <c r="B25" s="58" t="s">
        <v>161</v>
      </c>
      <c r="C25" s="59" t="s">
        <v>162</v>
      </c>
      <c r="D25" s="132">
        <v>12.8</v>
      </c>
    </row>
    <row r="26" spans="1:4" ht="42.75">
      <c r="A26" s="431" t="s">
        <v>550</v>
      </c>
      <c r="B26" s="431"/>
      <c r="C26" s="432" t="s">
        <v>178</v>
      </c>
      <c r="D26" s="434">
        <f>D27</f>
        <v>5</v>
      </c>
    </row>
    <row r="27" spans="1:4" ht="33" customHeight="1">
      <c r="A27" s="213" t="s">
        <v>551</v>
      </c>
      <c r="B27" s="213"/>
      <c r="C27" s="214" t="s">
        <v>624</v>
      </c>
      <c r="D27" s="215">
        <f>D28+D30</f>
        <v>5</v>
      </c>
    </row>
    <row r="28" spans="1:4" ht="33" customHeight="1">
      <c r="A28" s="58" t="s">
        <v>552</v>
      </c>
      <c r="B28" s="58"/>
      <c r="C28" s="59" t="s">
        <v>180</v>
      </c>
      <c r="D28" s="60">
        <f>D29</f>
        <v>2.5</v>
      </c>
    </row>
    <row r="29" spans="1:4" ht="30.75" customHeight="1">
      <c r="A29" s="58"/>
      <c r="B29" s="58" t="s">
        <v>161</v>
      </c>
      <c r="C29" s="59" t="s">
        <v>162</v>
      </c>
      <c r="D29" s="60">
        <v>2.5</v>
      </c>
    </row>
    <row r="30" spans="1:4" ht="45">
      <c r="A30" s="58" t="s">
        <v>553</v>
      </c>
      <c r="B30" s="58"/>
      <c r="C30" s="59" t="s">
        <v>182</v>
      </c>
      <c r="D30" s="60">
        <f>D31</f>
        <v>2.5</v>
      </c>
    </row>
    <row r="31" spans="1:4" ht="30">
      <c r="A31" s="58"/>
      <c r="B31" s="58" t="s">
        <v>161</v>
      </c>
      <c r="C31" s="59" t="s">
        <v>162</v>
      </c>
      <c r="D31" s="60">
        <v>2.5</v>
      </c>
    </row>
    <row r="32" spans="1:4" ht="42.75">
      <c r="A32" s="431" t="s">
        <v>554</v>
      </c>
      <c r="B32" s="431"/>
      <c r="C32" s="432" t="s">
        <v>184</v>
      </c>
      <c r="D32" s="434">
        <f>D33+D41+D45</f>
        <v>1482.2357800000002</v>
      </c>
    </row>
    <row r="33" spans="1:4" ht="30">
      <c r="A33" s="210" t="s">
        <v>555</v>
      </c>
      <c r="B33" s="210"/>
      <c r="C33" s="211" t="s">
        <v>556</v>
      </c>
      <c r="D33" s="212">
        <f>D34</f>
        <v>1021.8000000000001</v>
      </c>
    </row>
    <row r="34" spans="1:4" ht="48.75" customHeight="1">
      <c r="A34" s="213" t="s">
        <v>557</v>
      </c>
      <c r="B34" s="213"/>
      <c r="C34" s="214" t="s">
        <v>635</v>
      </c>
      <c r="D34" s="215">
        <f>D35+D37+D39</f>
        <v>1021.8000000000001</v>
      </c>
    </row>
    <row r="35" spans="1:4" ht="36" customHeight="1">
      <c r="A35" s="58" t="s">
        <v>559</v>
      </c>
      <c r="B35" s="58"/>
      <c r="C35" s="59" t="s">
        <v>186</v>
      </c>
      <c r="D35" s="60">
        <f>D36</f>
        <v>680.2</v>
      </c>
    </row>
    <row r="36" spans="1:4" ht="30" customHeight="1">
      <c r="A36" s="58"/>
      <c r="B36" s="58" t="s">
        <v>187</v>
      </c>
      <c r="C36" s="21" t="s">
        <v>188</v>
      </c>
      <c r="D36" s="60">
        <v>680.2</v>
      </c>
    </row>
    <row r="37" spans="1:7" ht="34.5" customHeight="1">
      <c r="A37" s="58" t="s">
        <v>560</v>
      </c>
      <c r="B37" s="58"/>
      <c r="C37" s="59" t="s">
        <v>190</v>
      </c>
      <c r="D37" s="60">
        <f>D38</f>
        <v>341.6</v>
      </c>
      <c r="F37" s="64"/>
      <c r="G37" s="64"/>
    </row>
    <row r="38" spans="1:4" ht="30" customHeight="1">
      <c r="A38" s="58"/>
      <c r="B38" s="58" t="s">
        <v>187</v>
      </c>
      <c r="C38" s="21" t="s">
        <v>188</v>
      </c>
      <c r="D38" s="60">
        <v>341.6</v>
      </c>
    </row>
    <row r="39" spans="1:4" s="425" customFormat="1" ht="15" hidden="1">
      <c r="A39" s="423"/>
      <c r="B39" s="423"/>
      <c r="C39" s="424"/>
      <c r="D39" s="422"/>
    </row>
    <row r="40" spans="1:6" s="425" customFormat="1" ht="15" hidden="1">
      <c r="A40" s="423"/>
      <c r="B40" s="423"/>
      <c r="C40" s="426"/>
      <c r="D40" s="422"/>
      <c r="F40" s="427"/>
    </row>
    <row r="41" spans="1:6" ht="30">
      <c r="A41" s="58" t="s">
        <v>561</v>
      </c>
      <c r="B41" s="58"/>
      <c r="C41" s="21" t="s">
        <v>562</v>
      </c>
      <c r="D41" s="60">
        <f>D42</f>
        <v>73.23578</v>
      </c>
      <c r="F41" s="64"/>
    </row>
    <row r="42" spans="1:6" ht="30">
      <c r="A42" s="207" t="s">
        <v>563</v>
      </c>
      <c r="B42" s="207"/>
      <c r="C42" s="216" t="s">
        <v>564</v>
      </c>
      <c r="D42" s="209">
        <f>D43</f>
        <v>73.23578</v>
      </c>
      <c r="F42" s="64"/>
    </row>
    <row r="43" spans="1:4" ht="45">
      <c r="A43" s="58" t="s">
        <v>638</v>
      </c>
      <c r="B43" s="58"/>
      <c r="C43" s="59" t="s">
        <v>565</v>
      </c>
      <c r="D43" s="60">
        <f>D44</f>
        <v>73.23578</v>
      </c>
    </row>
    <row r="44" spans="1:4" ht="30">
      <c r="A44" s="58"/>
      <c r="B44" s="58" t="s">
        <v>187</v>
      </c>
      <c r="C44" s="21" t="s">
        <v>188</v>
      </c>
      <c r="D44" s="60">
        <v>73.23578</v>
      </c>
    </row>
    <row r="45" spans="1:4" ht="30">
      <c r="A45" s="58" t="s">
        <v>566</v>
      </c>
      <c r="B45" s="58"/>
      <c r="C45" s="21" t="s">
        <v>620</v>
      </c>
      <c r="D45" s="60">
        <f>D46+D51</f>
        <v>387.2</v>
      </c>
    </row>
    <row r="46" spans="1:5" ht="30">
      <c r="A46" s="207" t="s">
        <v>567</v>
      </c>
      <c r="B46" s="207"/>
      <c r="C46" s="216" t="s">
        <v>569</v>
      </c>
      <c r="D46" s="209">
        <f>D47+D49</f>
        <v>297.2</v>
      </c>
      <c r="E46" s="217"/>
    </row>
    <row r="47" spans="1:4" ht="30" customHeight="1">
      <c r="A47" s="58" t="s">
        <v>639</v>
      </c>
      <c r="B47" s="58"/>
      <c r="C47" s="59" t="s">
        <v>196</v>
      </c>
      <c r="D47" s="60">
        <f>D48</f>
        <v>288.8</v>
      </c>
    </row>
    <row r="48" spans="1:4" ht="30">
      <c r="A48" s="58"/>
      <c r="B48" s="58" t="s">
        <v>187</v>
      </c>
      <c r="C48" s="21" t="s">
        <v>188</v>
      </c>
      <c r="D48" s="60">
        <v>288.8</v>
      </c>
    </row>
    <row r="49" spans="1:4" ht="36" customHeight="1">
      <c r="A49" s="58" t="s">
        <v>570</v>
      </c>
      <c r="B49" s="58"/>
      <c r="C49" s="59" t="s">
        <v>198</v>
      </c>
      <c r="D49" s="60">
        <f>D50</f>
        <v>8.4</v>
      </c>
    </row>
    <row r="50" spans="1:4" ht="30">
      <c r="A50" s="58"/>
      <c r="B50" s="58" t="s">
        <v>187</v>
      </c>
      <c r="C50" s="21" t="s">
        <v>188</v>
      </c>
      <c r="D50" s="60">
        <v>8.4</v>
      </c>
    </row>
    <row r="51" spans="1:4" ht="33.75" customHeight="1">
      <c r="A51" s="207" t="s">
        <v>568</v>
      </c>
      <c r="B51" s="207"/>
      <c r="C51" s="216" t="s">
        <v>604</v>
      </c>
      <c r="D51" s="209">
        <f>D52+D54</f>
        <v>90</v>
      </c>
    </row>
    <row r="52" spans="1:4" ht="15">
      <c r="A52" s="58" t="s">
        <v>640</v>
      </c>
      <c r="B52" s="58"/>
      <c r="C52" s="59" t="s">
        <v>204</v>
      </c>
      <c r="D52" s="60">
        <f>D53</f>
        <v>50</v>
      </c>
    </row>
    <row r="53" spans="1:4" ht="30">
      <c r="A53" s="55"/>
      <c r="B53" s="58" t="s">
        <v>187</v>
      </c>
      <c r="C53" s="21" t="s">
        <v>188</v>
      </c>
      <c r="D53" s="60">
        <v>50</v>
      </c>
    </row>
    <row r="54" spans="1:4" ht="15">
      <c r="A54" s="58" t="s">
        <v>571</v>
      </c>
      <c r="B54" s="58"/>
      <c r="C54" s="59" t="s">
        <v>206</v>
      </c>
      <c r="D54" s="60">
        <f>D55</f>
        <v>40</v>
      </c>
    </row>
    <row r="55" spans="1:4" ht="30">
      <c r="A55" s="55"/>
      <c r="B55" s="58" t="s">
        <v>187</v>
      </c>
      <c r="C55" s="21" t="s">
        <v>188</v>
      </c>
      <c r="D55" s="60">
        <v>40</v>
      </c>
    </row>
    <row r="56" spans="1:4" ht="42.75">
      <c r="A56" s="431" t="s">
        <v>572</v>
      </c>
      <c r="B56" s="431"/>
      <c r="C56" s="432" t="s">
        <v>212</v>
      </c>
      <c r="D56" s="434">
        <f>D57+D64</f>
        <v>479.9</v>
      </c>
    </row>
    <row r="57" spans="1:4" ht="34.5" customHeight="1">
      <c r="A57" s="213" t="s">
        <v>611</v>
      </c>
      <c r="B57" s="213"/>
      <c r="C57" s="214" t="s">
        <v>573</v>
      </c>
      <c r="D57" s="215">
        <f>D58+D60+D62</f>
        <v>76</v>
      </c>
    </row>
    <row r="58" spans="1:4" ht="30">
      <c r="A58" s="58" t="s">
        <v>612</v>
      </c>
      <c r="B58" s="58"/>
      <c r="C58" s="21" t="s">
        <v>214</v>
      </c>
      <c r="D58" s="60">
        <f>D59</f>
        <v>15</v>
      </c>
    </row>
    <row r="59" spans="1:4" ht="30">
      <c r="A59" s="58"/>
      <c r="B59" s="58" t="s">
        <v>187</v>
      </c>
      <c r="C59" s="21" t="s">
        <v>188</v>
      </c>
      <c r="D59" s="60">
        <v>15</v>
      </c>
    </row>
    <row r="60" spans="1:4" ht="46.5" customHeight="1">
      <c r="A60" s="136" t="s">
        <v>613</v>
      </c>
      <c r="B60" s="136"/>
      <c r="C60" s="144" t="s">
        <v>285</v>
      </c>
      <c r="D60" s="132">
        <f>D61</f>
        <v>15</v>
      </c>
    </row>
    <row r="61" spans="1:4" ht="33.75" customHeight="1">
      <c r="A61" s="136"/>
      <c r="B61" s="136" t="s">
        <v>187</v>
      </c>
      <c r="C61" s="144" t="s">
        <v>188</v>
      </c>
      <c r="D61" s="132">
        <v>15</v>
      </c>
    </row>
    <row r="62" spans="1:4" ht="25.5" customHeight="1">
      <c r="A62" s="58" t="s">
        <v>614</v>
      </c>
      <c r="B62" s="58"/>
      <c r="C62" s="21" t="s">
        <v>223</v>
      </c>
      <c r="D62" s="60">
        <f>D63</f>
        <v>46</v>
      </c>
    </row>
    <row r="63" spans="1:4" ht="33.75" customHeight="1">
      <c r="A63" s="58"/>
      <c r="B63" s="58" t="s">
        <v>187</v>
      </c>
      <c r="C63" s="21" t="s">
        <v>188</v>
      </c>
      <c r="D63" s="60">
        <v>46</v>
      </c>
    </row>
    <row r="64" spans="1:4" ht="33.75" customHeight="1">
      <c r="A64" s="207" t="s">
        <v>615</v>
      </c>
      <c r="B64" s="207"/>
      <c r="C64" s="216" t="s">
        <v>574</v>
      </c>
      <c r="D64" s="209">
        <f>D65+D67</f>
        <v>403.9</v>
      </c>
    </row>
    <row r="65" spans="1:4" ht="61.5" customHeight="1">
      <c r="A65" s="58" t="s">
        <v>616</v>
      </c>
      <c r="B65" s="58"/>
      <c r="C65" s="21" t="s">
        <v>216</v>
      </c>
      <c r="D65" s="60">
        <f>D66</f>
        <v>333.9</v>
      </c>
    </row>
    <row r="66" spans="1:4" ht="30">
      <c r="A66" s="58"/>
      <c r="B66" s="58" t="s">
        <v>187</v>
      </c>
      <c r="C66" s="21" t="s">
        <v>188</v>
      </c>
      <c r="D66" s="60">
        <f>510-146.1-30</f>
        <v>333.9</v>
      </c>
    </row>
    <row r="67" spans="1:4" ht="30">
      <c r="A67" s="435" t="s">
        <v>617</v>
      </c>
      <c r="B67" s="435"/>
      <c r="C67" s="21" t="s">
        <v>637</v>
      </c>
      <c r="D67" s="60">
        <f>D68</f>
        <v>70</v>
      </c>
    </row>
    <row r="68" spans="1:4" ht="30">
      <c r="A68" s="58"/>
      <c r="B68" s="58" t="s">
        <v>187</v>
      </c>
      <c r="C68" s="21" t="s">
        <v>188</v>
      </c>
      <c r="D68" s="60">
        <v>70</v>
      </c>
    </row>
    <row r="69" spans="1:4" ht="57">
      <c r="A69" s="431" t="s">
        <v>576</v>
      </c>
      <c r="B69" s="431"/>
      <c r="C69" s="432" t="s">
        <v>286</v>
      </c>
      <c r="D69" s="434">
        <f>D70+D77</f>
        <v>95.19371</v>
      </c>
    </row>
    <row r="70" spans="1:4" ht="50.25" customHeight="1">
      <c r="A70" s="213" t="s">
        <v>577</v>
      </c>
      <c r="B70" s="213"/>
      <c r="C70" s="214" t="s">
        <v>636</v>
      </c>
      <c r="D70" s="215">
        <f>D71+D73+D75</f>
        <v>78.80811</v>
      </c>
    </row>
    <row r="71" spans="1:4" ht="30">
      <c r="A71" s="58" t="s">
        <v>578</v>
      </c>
      <c r="B71" s="58"/>
      <c r="C71" s="21" t="s">
        <v>580</v>
      </c>
      <c r="D71" s="60">
        <f>D72</f>
        <v>68.80811</v>
      </c>
    </row>
    <row r="72" spans="1:4" ht="30">
      <c r="A72" s="58"/>
      <c r="B72" s="58" t="s">
        <v>187</v>
      </c>
      <c r="C72" s="21" t="s">
        <v>188</v>
      </c>
      <c r="D72" s="60">
        <v>68.80811</v>
      </c>
    </row>
    <row r="73" spans="1:4" ht="30" customHeight="1">
      <c r="A73" s="58" t="s">
        <v>581</v>
      </c>
      <c r="B73" s="58"/>
      <c r="C73" s="21" t="s">
        <v>230</v>
      </c>
      <c r="D73" s="60">
        <f>D74</f>
        <v>7.6</v>
      </c>
    </row>
    <row r="74" spans="1:4" ht="30">
      <c r="A74" s="58"/>
      <c r="B74" s="58" t="s">
        <v>187</v>
      </c>
      <c r="C74" s="21" t="s">
        <v>188</v>
      </c>
      <c r="D74" s="60">
        <v>7.6</v>
      </c>
    </row>
    <row r="75" spans="1:4" ht="35.25" customHeight="1">
      <c r="A75" s="58" t="s">
        <v>582</v>
      </c>
      <c r="B75" s="58"/>
      <c r="C75" s="21" t="s">
        <v>232</v>
      </c>
      <c r="D75" s="60">
        <f>D76</f>
        <v>2.4</v>
      </c>
    </row>
    <row r="76" spans="1:4" ht="49.5" customHeight="1">
      <c r="A76" s="58"/>
      <c r="B76" s="58" t="s">
        <v>187</v>
      </c>
      <c r="C76" s="21" t="s">
        <v>188</v>
      </c>
      <c r="D76" s="60">
        <v>2.4</v>
      </c>
    </row>
    <row r="77" spans="1:4" ht="41.25" customHeight="1">
      <c r="A77" s="207" t="s">
        <v>656</v>
      </c>
      <c r="B77" s="207"/>
      <c r="C77" s="208" t="s">
        <v>605</v>
      </c>
      <c r="D77" s="209">
        <f>D78</f>
        <v>16.3856</v>
      </c>
    </row>
    <row r="78" spans="1:4" ht="50.25" customHeight="1">
      <c r="A78" s="58" t="s">
        <v>655</v>
      </c>
      <c r="B78" s="58"/>
      <c r="C78" s="59" t="s">
        <v>233</v>
      </c>
      <c r="D78" s="60">
        <f>D79</f>
        <v>16.3856</v>
      </c>
    </row>
    <row r="79" spans="1:4" ht="36.75" customHeight="1">
      <c r="A79" s="58"/>
      <c r="B79" s="58" t="s">
        <v>234</v>
      </c>
      <c r="C79" s="59" t="s">
        <v>235</v>
      </c>
      <c r="D79" s="60">
        <v>16.3856</v>
      </c>
    </row>
    <row r="80" spans="1:4" ht="63.75" customHeight="1">
      <c r="A80" s="431" t="s">
        <v>583</v>
      </c>
      <c r="B80" s="431"/>
      <c r="C80" s="432" t="s">
        <v>237</v>
      </c>
      <c r="D80" s="434">
        <f>D81+D90</f>
        <v>111.90462</v>
      </c>
    </row>
    <row r="81" spans="1:4" ht="60">
      <c r="A81" s="213" t="s">
        <v>584</v>
      </c>
      <c r="B81" s="213"/>
      <c r="C81" s="214" t="s">
        <v>585</v>
      </c>
      <c r="D81" s="215">
        <f>D82+D84+D86+D88</f>
        <v>33</v>
      </c>
    </row>
    <row r="82" spans="1:4" ht="15">
      <c r="A82" s="58" t="s">
        <v>586</v>
      </c>
      <c r="B82" s="58"/>
      <c r="C82" s="21" t="s">
        <v>241</v>
      </c>
      <c r="D82" s="60">
        <f>D83</f>
        <v>8</v>
      </c>
    </row>
    <row r="83" spans="1:4" ht="30">
      <c r="A83" s="58"/>
      <c r="B83" s="58" t="s">
        <v>187</v>
      </c>
      <c r="C83" s="21" t="s">
        <v>188</v>
      </c>
      <c r="D83" s="60">
        <f>14-6</f>
        <v>8</v>
      </c>
    </row>
    <row r="84" spans="1:4" ht="30">
      <c r="A84" s="58" t="s">
        <v>587</v>
      </c>
      <c r="B84" s="58"/>
      <c r="C84" s="21" t="s">
        <v>243</v>
      </c>
      <c r="D84" s="60">
        <f>D85</f>
        <v>5</v>
      </c>
    </row>
    <row r="85" spans="1:4" ht="32.25" customHeight="1">
      <c r="A85" s="58"/>
      <c r="B85" s="58" t="s">
        <v>187</v>
      </c>
      <c r="C85" s="21" t="s">
        <v>188</v>
      </c>
      <c r="D85" s="60">
        <v>5</v>
      </c>
    </row>
    <row r="86" spans="1:4" s="57" customFormat="1" ht="15" hidden="1">
      <c r="A86" s="136"/>
      <c r="B86" s="136"/>
      <c r="C86" s="144"/>
      <c r="D86" s="132"/>
    </row>
    <row r="87" spans="1:4" ht="15" hidden="1">
      <c r="A87" s="136"/>
      <c r="B87" s="136"/>
      <c r="C87" s="144"/>
      <c r="D87" s="132"/>
    </row>
    <row r="88" spans="1:4" ht="30">
      <c r="A88" s="58" t="s">
        <v>588</v>
      </c>
      <c r="B88" s="58"/>
      <c r="C88" s="59" t="s">
        <v>515</v>
      </c>
      <c r="D88" s="60">
        <f>D89</f>
        <v>20</v>
      </c>
    </row>
    <row r="89" spans="1:4" ht="30" customHeight="1">
      <c r="A89" s="58"/>
      <c r="B89" s="58" t="s">
        <v>187</v>
      </c>
      <c r="C89" s="21" t="s">
        <v>188</v>
      </c>
      <c r="D89" s="60">
        <v>20</v>
      </c>
    </row>
    <row r="90" spans="1:4" ht="46.5" customHeight="1">
      <c r="A90" s="207" t="s">
        <v>622</v>
      </c>
      <c r="B90" s="207"/>
      <c r="C90" s="216" t="s">
        <v>621</v>
      </c>
      <c r="D90" s="209">
        <f>D91</f>
        <v>78.90462</v>
      </c>
    </row>
    <row r="91" spans="1:4" ht="30" customHeight="1">
      <c r="A91" s="58" t="s">
        <v>671</v>
      </c>
      <c r="B91" s="58"/>
      <c r="C91" s="59" t="s">
        <v>250</v>
      </c>
      <c r="D91" s="60">
        <f>D92</f>
        <v>78.90462</v>
      </c>
    </row>
    <row r="92" spans="1:4" ht="23.25" customHeight="1">
      <c r="A92" s="58"/>
      <c r="B92" s="58" t="s">
        <v>251</v>
      </c>
      <c r="C92" s="59" t="s">
        <v>252</v>
      </c>
      <c r="D92" s="60">
        <v>78.90462</v>
      </c>
    </row>
    <row r="93" spans="1:4" ht="42.75">
      <c r="A93" s="431" t="s">
        <v>590</v>
      </c>
      <c r="B93" s="431"/>
      <c r="C93" s="432" t="s">
        <v>254</v>
      </c>
      <c r="D93" s="434">
        <f>D94+D97+D100</f>
        <v>159.72161</v>
      </c>
    </row>
    <row r="94" spans="1:4" ht="37.5" customHeight="1" hidden="1">
      <c r="A94" s="428"/>
      <c r="B94" s="428"/>
      <c r="C94" s="429"/>
      <c r="D94" s="430"/>
    </row>
    <row r="95" spans="1:4" ht="15" hidden="1">
      <c r="A95" s="423"/>
      <c r="B95" s="423"/>
      <c r="C95" s="424"/>
      <c r="D95" s="422"/>
    </row>
    <row r="96" spans="1:4" ht="15" hidden="1">
      <c r="A96" s="58"/>
      <c r="B96" s="58"/>
      <c r="C96" s="59"/>
      <c r="D96" s="60"/>
    </row>
    <row r="97" spans="1:4" ht="45">
      <c r="A97" s="207" t="s">
        <v>591</v>
      </c>
      <c r="B97" s="207"/>
      <c r="C97" s="208" t="s">
        <v>610</v>
      </c>
      <c r="D97" s="209">
        <f>D98</f>
        <v>20</v>
      </c>
    </row>
    <row r="98" spans="1:4" ht="15">
      <c r="A98" s="58" t="s">
        <v>592</v>
      </c>
      <c r="B98" s="58"/>
      <c r="C98" s="59" t="s">
        <v>258</v>
      </c>
      <c r="D98" s="60">
        <f>D99</f>
        <v>20</v>
      </c>
    </row>
    <row r="99" spans="1:4" ht="15">
      <c r="A99" s="58"/>
      <c r="B99" s="58">
        <v>800</v>
      </c>
      <c r="C99" s="59" t="s">
        <v>224</v>
      </c>
      <c r="D99" s="60">
        <v>20</v>
      </c>
    </row>
    <row r="100" spans="1:4" ht="30">
      <c r="A100" s="207" t="s">
        <v>593</v>
      </c>
      <c r="B100" s="207"/>
      <c r="C100" s="208" t="s">
        <v>605</v>
      </c>
      <c r="D100" s="209">
        <f>D101+D103</f>
        <v>139.72161</v>
      </c>
    </row>
    <row r="101" spans="1:4" ht="45">
      <c r="A101" s="58" t="s">
        <v>641</v>
      </c>
      <c r="B101" s="58"/>
      <c r="C101" s="59" t="s">
        <v>259</v>
      </c>
      <c r="D101" s="60">
        <f>D102</f>
        <v>63.5</v>
      </c>
    </row>
    <row r="102" spans="1:4" ht="15">
      <c r="A102" s="58"/>
      <c r="B102" s="58" t="s">
        <v>234</v>
      </c>
      <c r="C102" s="59" t="s">
        <v>235</v>
      </c>
      <c r="D102" s="60">
        <v>63.5</v>
      </c>
    </row>
    <row r="103" spans="1:4" ht="60">
      <c r="A103" s="136" t="s">
        <v>642</v>
      </c>
      <c r="B103" s="58"/>
      <c r="C103" s="59" t="s">
        <v>260</v>
      </c>
      <c r="D103" s="60">
        <f>D104</f>
        <v>76.22161</v>
      </c>
    </row>
    <row r="104" spans="1:4" ht="15">
      <c r="A104" s="58"/>
      <c r="B104" s="58" t="s">
        <v>234</v>
      </c>
      <c r="C104" s="59" t="s">
        <v>235</v>
      </c>
      <c r="D104" s="60">
        <v>76.22161</v>
      </c>
    </row>
    <row r="105" spans="1:4" ht="14.25">
      <c r="A105" s="431" t="s">
        <v>596</v>
      </c>
      <c r="B105" s="431"/>
      <c r="C105" s="432" t="s">
        <v>262</v>
      </c>
      <c r="D105" s="434">
        <f>D106+D114+D120</f>
        <v>2738.6821423</v>
      </c>
    </row>
    <row r="106" spans="1:4" ht="33" customHeight="1">
      <c r="A106" s="55" t="s">
        <v>597</v>
      </c>
      <c r="B106" s="55"/>
      <c r="C106" s="56" t="s">
        <v>264</v>
      </c>
      <c r="D106" s="176">
        <f>D107+D110</f>
        <v>2413.8821423</v>
      </c>
    </row>
    <row r="107" spans="1:4" ht="15">
      <c r="A107" s="58" t="s">
        <v>598</v>
      </c>
      <c r="B107" s="58"/>
      <c r="C107" s="59" t="s">
        <v>266</v>
      </c>
      <c r="D107" s="60">
        <f>D108+D109</f>
        <v>727.2701423</v>
      </c>
    </row>
    <row r="108" spans="1:4" ht="67.5" customHeight="1">
      <c r="A108" s="58"/>
      <c r="B108" s="58">
        <v>100</v>
      </c>
      <c r="C108" s="59" t="s">
        <v>267</v>
      </c>
      <c r="D108" s="60">
        <v>725.2701423</v>
      </c>
    </row>
    <row r="109" spans="1:4" ht="15">
      <c r="A109" s="58"/>
      <c r="B109" s="58">
        <v>800</v>
      </c>
      <c r="C109" s="59" t="s">
        <v>224</v>
      </c>
      <c r="D109" s="180">
        <v>2</v>
      </c>
    </row>
    <row r="110" spans="1:4" ht="30">
      <c r="A110" s="136" t="s">
        <v>599</v>
      </c>
      <c r="B110" s="58"/>
      <c r="C110" s="59" t="s">
        <v>271</v>
      </c>
      <c r="D110" s="60">
        <f>D111+D112+D113</f>
        <v>1686.612</v>
      </c>
    </row>
    <row r="111" spans="1:4" ht="67.5" customHeight="1">
      <c r="A111" s="58"/>
      <c r="B111" s="58">
        <v>100</v>
      </c>
      <c r="C111" s="59" t="s">
        <v>267</v>
      </c>
      <c r="D111" s="60">
        <v>1441.212</v>
      </c>
    </row>
    <row r="112" spans="1:4" ht="30">
      <c r="A112" s="58"/>
      <c r="B112" s="58">
        <v>200</v>
      </c>
      <c r="C112" s="59" t="s">
        <v>188</v>
      </c>
      <c r="D112" s="60">
        <v>243.4</v>
      </c>
    </row>
    <row r="113" spans="1:4" ht="15">
      <c r="A113" s="58"/>
      <c r="B113" s="58">
        <v>800</v>
      </c>
      <c r="C113" s="59" t="s">
        <v>224</v>
      </c>
      <c r="D113" s="60">
        <v>2</v>
      </c>
    </row>
    <row r="114" spans="1:4" ht="42.75">
      <c r="A114" s="55" t="s">
        <v>600</v>
      </c>
      <c r="B114" s="55"/>
      <c r="C114" s="56" t="s">
        <v>273</v>
      </c>
      <c r="D114" s="176">
        <f>D115+D117</f>
        <v>74.8</v>
      </c>
    </row>
    <row r="115" spans="1:4" ht="30">
      <c r="A115" s="136" t="s">
        <v>667</v>
      </c>
      <c r="B115" s="58"/>
      <c r="C115" s="59" t="s">
        <v>275</v>
      </c>
      <c r="D115" s="60">
        <f>D116</f>
        <v>0.6</v>
      </c>
    </row>
    <row r="116" spans="1:4" ht="30" customHeight="1">
      <c r="A116" s="58"/>
      <c r="B116" s="58" t="s">
        <v>187</v>
      </c>
      <c r="C116" s="59" t="s">
        <v>188</v>
      </c>
      <c r="D116" s="180">
        <v>0.6</v>
      </c>
    </row>
    <row r="117" spans="1:4" ht="30">
      <c r="A117" s="58" t="s">
        <v>601</v>
      </c>
      <c r="B117" s="58"/>
      <c r="C117" s="59" t="s">
        <v>277</v>
      </c>
      <c r="D117" s="180">
        <f>D118+D119</f>
        <v>74.2</v>
      </c>
    </row>
    <row r="118" spans="1:4" ht="60">
      <c r="A118" s="58"/>
      <c r="B118" s="58" t="s">
        <v>278</v>
      </c>
      <c r="C118" s="59" t="s">
        <v>267</v>
      </c>
      <c r="D118" s="60">
        <v>69.7</v>
      </c>
    </row>
    <row r="119" spans="1:4" ht="30">
      <c r="A119" s="58"/>
      <c r="B119" s="58" t="s">
        <v>187</v>
      </c>
      <c r="C119" s="59" t="s">
        <v>188</v>
      </c>
      <c r="D119" s="60">
        <v>4.5</v>
      </c>
    </row>
    <row r="120" spans="1:4" ht="42.75">
      <c r="A120" s="62" t="s">
        <v>602</v>
      </c>
      <c r="B120" s="55"/>
      <c r="C120" s="56" t="s">
        <v>280</v>
      </c>
      <c r="D120" s="181">
        <f>D121</f>
        <v>250</v>
      </c>
    </row>
    <row r="121" spans="1:4" ht="60">
      <c r="A121" s="63" t="s">
        <v>603</v>
      </c>
      <c r="B121" s="58"/>
      <c r="C121" s="59" t="s">
        <v>623</v>
      </c>
      <c r="D121" s="180">
        <f>D122</f>
        <v>250</v>
      </c>
    </row>
    <row r="122" spans="1:4" ht="17.25" customHeight="1">
      <c r="A122" s="63"/>
      <c r="B122" s="58" t="s">
        <v>234</v>
      </c>
      <c r="C122" s="59" t="s">
        <v>235</v>
      </c>
      <c r="D122" s="180">
        <v>250</v>
      </c>
    </row>
    <row r="123" spans="1:4" ht="15" hidden="1">
      <c r="A123" s="63"/>
      <c r="B123" s="58"/>
      <c r="C123" s="59"/>
      <c r="D123" s="180"/>
    </row>
    <row r="124" spans="1:4" ht="14.25">
      <c r="A124" s="55"/>
      <c r="B124" s="55"/>
      <c r="C124" s="56" t="s">
        <v>282</v>
      </c>
      <c r="D124" s="181">
        <f>D11+D26+D32+D56+D69+D80+D93+D105</f>
        <v>5847.6913523</v>
      </c>
    </row>
    <row r="126" ht="30" customHeight="1"/>
    <row r="129" ht="30" customHeight="1"/>
    <row r="131" ht="15">
      <c r="D131" s="65"/>
    </row>
    <row r="141" ht="45" customHeight="1"/>
    <row r="150" spans="3:8" s="15" customFormat="1" ht="30" customHeight="1">
      <c r="C150" s="46"/>
      <c r="E150"/>
      <c r="F150"/>
      <c r="G150"/>
      <c r="H150"/>
    </row>
    <row r="155" spans="3:8" s="15" customFormat="1" ht="30" customHeight="1">
      <c r="C155" s="46"/>
      <c r="E155"/>
      <c r="F155"/>
      <c r="G155"/>
      <c r="H155"/>
    </row>
    <row r="160" spans="3:8" s="15" customFormat="1" ht="30" customHeight="1">
      <c r="C160" s="46"/>
      <c r="E160"/>
      <c r="F160"/>
      <c r="G160"/>
      <c r="H160"/>
    </row>
    <row r="163" spans="3:8" s="15" customFormat="1" ht="30" customHeight="1">
      <c r="C163" s="46"/>
      <c r="E163"/>
      <c r="F163"/>
      <c r="G163"/>
      <c r="H163"/>
    </row>
    <row r="167" spans="3:8" s="15" customFormat="1" ht="30" customHeight="1">
      <c r="C167" s="46"/>
      <c r="E167"/>
      <c r="F167"/>
      <c r="G167"/>
      <c r="H167"/>
    </row>
    <row r="171" spans="3:8" s="15" customFormat="1" ht="30" customHeight="1">
      <c r="C171" s="46"/>
      <c r="E171"/>
      <c r="F171"/>
      <c r="G171"/>
      <c r="H171"/>
    </row>
    <row r="175" ht="30" customHeight="1"/>
    <row r="180" ht="30" customHeight="1"/>
    <row r="183" ht="30" customHeight="1"/>
    <row r="186" ht="30" customHeight="1"/>
    <row r="188" spans="1:4" s="45" customFormat="1" ht="15">
      <c r="A188" s="15"/>
      <c r="B188" s="15"/>
      <c r="C188" s="46"/>
      <c r="D188" s="15"/>
    </row>
    <row r="210" spans="1:4" s="45" customFormat="1" ht="15">
      <c r="A210" s="15"/>
      <c r="B210" s="15"/>
      <c r="C210" s="46"/>
      <c r="D210" s="15"/>
    </row>
    <row r="211" spans="1:4" s="45" customFormat="1" ht="15">
      <c r="A211" s="15"/>
      <c r="B211" s="15"/>
      <c r="C211" s="46"/>
      <c r="D211" s="15"/>
    </row>
    <row r="215" spans="1:4" s="45" customFormat="1" ht="15">
      <c r="A215" s="15"/>
      <c r="B215" s="15"/>
      <c r="C215" s="46"/>
      <c r="D215" s="15"/>
    </row>
    <row r="224" spans="1:4" s="45" customFormat="1" ht="15">
      <c r="A224" s="15"/>
      <c r="B224" s="15"/>
      <c r="C224" s="46"/>
      <c r="D224" s="15"/>
    </row>
  </sheetData>
  <sheetProtection selectLockedCells="1" selectUnlockedCells="1"/>
  <mergeCells count="1">
    <mergeCell ref="A7:D7"/>
  </mergeCells>
  <printOptions/>
  <pageMargins left="0.5902777777777778" right="0.39375" top="0.5902777777777778" bottom="0.5902777777777778" header="0.5118055555555555" footer="0.5118055555555555"/>
  <pageSetup fitToHeight="0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08"/>
  <sheetViews>
    <sheetView zoomScale="70" zoomScaleNormal="70" zoomScalePageLayoutView="0" workbookViewId="0" topLeftCell="A1">
      <selection activeCell="E10" sqref="E10"/>
    </sheetView>
  </sheetViews>
  <sheetFormatPr defaultColWidth="9.00390625" defaultRowHeight="12.75"/>
  <cols>
    <col min="1" max="1" width="13.125" style="15" customWidth="1"/>
    <col min="2" max="2" width="12.875" style="15" customWidth="1"/>
    <col min="3" max="3" width="58.375" style="46" customWidth="1"/>
    <col min="4" max="4" width="13.75390625" style="15" customWidth="1"/>
    <col min="5" max="5" width="12.00390625" style="227" customWidth="1"/>
  </cols>
  <sheetData>
    <row r="1" spans="4:5" ht="15">
      <c r="D1" s="2" t="s">
        <v>283</v>
      </c>
      <c r="E1" s="119"/>
    </row>
    <row r="2" spans="4:5" ht="15">
      <c r="D2" s="2" t="s">
        <v>1</v>
      </c>
      <c r="E2" s="119"/>
    </row>
    <row r="3" spans="4:5" ht="15">
      <c r="D3" s="2" t="s">
        <v>2</v>
      </c>
      <c r="E3" s="119"/>
    </row>
    <row r="4" spans="4:5" ht="15">
      <c r="D4" s="2" t="s">
        <v>657</v>
      </c>
      <c r="E4" s="119"/>
    </row>
    <row r="5" spans="4:5" ht="15">
      <c r="D5"/>
      <c r="E5" s="119"/>
    </row>
    <row r="6" spans="4:5" ht="15">
      <c r="D6" s="2"/>
      <c r="E6" s="119"/>
    </row>
    <row r="7" spans="1:5" ht="44.25" customHeight="1">
      <c r="A7" s="465" t="s">
        <v>608</v>
      </c>
      <c r="B7" s="465"/>
      <c r="C7" s="465"/>
      <c r="D7" s="465"/>
      <c r="E7" s="119"/>
    </row>
    <row r="8" spans="1:5" ht="14.25">
      <c r="A8" s="47"/>
      <c r="B8" s="47"/>
      <c r="C8" s="48"/>
      <c r="D8" s="47"/>
      <c r="E8" s="119"/>
    </row>
    <row r="9" spans="1:5" ht="15">
      <c r="A9" s="49"/>
      <c r="B9" s="49"/>
      <c r="C9" s="50"/>
      <c r="D9" s="2"/>
      <c r="E9" s="119"/>
    </row>
    <row r="10" spans="1:5" ht="45">
      <c r="A10" s="51" t="s">
        <v>153</v>
      </c>
      <c r="B10" s="51" t="s">
        <v>154</v>
      </c>
      <c r="C10" s="51" t="s">
        <v>155</v>
      </c>
      <c r="D10" s="124">
        <v>2017</v>
      </c>
      <c r="E10" s="228">
        <v>2018</v>
      </c>
    </row>
    <row r="11" spans="1:5" ht="42.75">
      <c r="A11" s="238" t="s">
        <v>535</v>
      </c>
      <c r="B11" s="238"/>
      <c r="C11" s="239" t="s">
        <v>158</v>
      </c>
      <c r="D11" s="240">
        <f>D12+D23</f>
        <v>822.8</v>
      </c>
      <c r="E11" s="241">
        <f>E12+E23</f>
        <v>822.8</v>
      </c>
    </row>
    <row r="12" spans="1:5" ht="34.5" customHeight="1">
      <c r="A12" s="207" t="s">
        <v>536</v>
      </c>
      <c r="B12" s="207"/>
      <c r="C12" s="208" t="s">
        <v>537</v>
      </c>
      <c r="D12" s="218">
        <f>D13+D15+D17+D19+D21</f>
        <v>810</v>
      </c>
      <c r="E12" s="229">
        <f>E13+E15+E17+E19+E21</f>
        <v>810</v>
      </c>
    </row>
    <row r="13" spans="1:5" ht="32.25" customHeight="1">
      <c r="A13" s="58" t="s">
        <v>538</v>
      </c>
      <c r="B13" s="58"/>
      <c r="C13" s="59" t="s">
        <v>164</v>
      </c>
      <c r="D13" s="219">
        <f>D14</f>
        <v>410</v>
      </c>
      <c r="E13" s="230">
        <f>E14</f>
        <v>410</v>
      </c>
    </row>
    <row r="14" spans="1:5" ht="30" customHeight="1">
      <c r="A14" s="58"/>
      <c r="B14" s="58" t="s">
        <v>161</v>
      </c>
      <c r="C14" s="59" t="s">
        <v>162</v>
      </c>
      <c r="D14" s="219">
        <v>410</v>
      </c>
      <c r="E14" s="230">
        <v>410</v>
      </c>
    </row>
    <row r="15" spans="1:5" ht="30" customHeight="1">
      <c r="A15" s="58" t="s">
        <v>540</v>
      </c>
      <c r="B15" s="58"/>
      <c r="C15" s="59" t="s">
        <v>284</v>
      </c>
      <c r="D15" s="219">
        <f>D16</f>
        <v>100</v>
      </c>
      <c r="E15" s="230">
        <f>E16</f>
        <v>100</v>
      </c>
    </row>
    <row r="16" spans="1:5" ht="30" customHeight="1">
      <c r="A16" s="58"/>
      <c r="B16" s="58" t="s">
        <v>161</v>
      </c>
      <c r="C16" s="59" t="s">
        <v>162</v>
      </c>
      <c r="D16" s="219">
        <v>100</v>
      </c>
      <c r="E16" s="230">
        <v>100</v>
      </c>
    </row>
    <row r="17" spans="1:5" ht="30" customHeight="1">
      <c r="A17" s="58" t="s">
        <v>541</v>
      </c>
      <c r="B17" s="58"/>
      <c r="C17" s="59" t="s">
        <v>170</v>
      </c>
      <c r="D17" s="219">
        <f>D18</f>
        <v>100</v>
      </c>
      <c r="E17" s="230">
        <f>E18</f>
        <v>100</v>
      </c>
    </row>
    <row r="18" spans="1:5" ht="30" customHeight="1">
      <c r="A18" s="58"/>
      <c r="B18" s="58" t="s">
        <v>161</v>
      </c>
      <c r="C18" s="59" t="s">
        <v>162</v>
      </c>
      <c r="D18" s="219">
        <v>100</v>
      </c>
      <c r="E18" s="230">
        <v>100</v>
      </c>
    </row>
    <row r="19" spans="1:5" ht="30">
      <c r="A19" s="58" t="s">
        <v>546</v>
      </c>
      <c r="B19" s="58"/>
      <c r="C19" s="59" t="s">
        <v>172</v>
      </c>
      <c r="D19" s="219">
        <f>D20</f>
        <v>100</v>
      </c>
      <c r="E19" s="230">
        <f>E20</f>
        <v>100</v>
      </c>
    </row>
    <row r="20" spans="1:5" ht="30">
      <c r="A20" s="58"/>
      <c r="B20" s="58" t="s">
        <v>161</v>
      </c>
      <c r="C20" s="59" t="s">
        <v>162</v>
      </c>
      <c r="D20" s="219">
        <v>100</v>
      </c>
      <c r="E20" s="230">
        <v>100</v>
      </c>
    </row>
    <row r="21" spans="1:5" ht="30" customHeight="1">
      <c r="A21" s="58" t="s">
        <v>549</v>
      </c>
      <c r="B21" s="58"/>
      <c r="C21" s="59" t="s">
        <v>174</v>
      </c>
      <c r="D21" s="219">
        <f>D22</f>
        <v>100</v>
      </c>
      <c r="E21" s="230">
        <f>E22</f>
        <v>100</v>
      </c>
    </row>
    <row r="22" spans="1:5" ht="30">
      <c r="A22" s="58"/>
      <c r="B22" s="58" t="s">
        <v>161</v>
      </c>
      <c r="C22" s="59" t="s">
        <v>162</v>
      </c>
      <c r="D22" s="219">
        <v>100</v>
      </c>
      <c r="E22" s="230">
        <v>100</v>
      </c>
    </row>
    <row r="23" spans="1:5" ht="60.75" customHeight="1">
      <c r="A23" s="207" t="s">
        <v>542</v>
      </c>
      <c r="B23" s="207"/>
      <c r="C23" s="208" t="s">
        <v>543</v>
      </c>
      <c r="D23" s="218">
        <f>D24</f>
        <v>12.8</v>
      </c>
      <c r="E23" s="229">
        <f>E24</f>
        <v>12.8</v>
      </c>
    </row>
    <row r="24" spans="1:5" ht="75">
      <c r="A24" s="58" t="s">
        <v>544</v>
      </c>
      <c r="B24" s="58"/>
      <c r="C24" s="59" t="s">
        <v>176</v>
      </c>
      <c r="D24" s="219">
        <f>D25</f>
        <v>12.8</v>
      </c>
      <c r="E24" s="230">
        <f>E25</f>
        <v>12.8</v>
      </c>
    </row>
    <row r="25" spans="1:5" ht="30">
      <c r="A25" s="58"/>
      <c r="B25" s="58" t="s">
        <v>161</v>
      </c>
      <c r="C25" s="59" t="s">
        <v>162</v>
      </c>
      <c r="D25" s="220">
        <v>12.8</v>
      </c>
      <c r="E25" s="231">
        <v>12.8</v>
      </c>
    </row>
    <row r="26" spans="1:5" ht="42.75">
      <c r="A26" s="52" t="s">
        <v>550</v>
      </c>
      <c r="B26" s="52"/>
      <c r="C26" s="53" t="s">
        <v>178</v>
      </c>
      <c r="D26" s="221">
        <f>D27</f>
        <v>10</v>
      </c>
      <c r="E26" s="232">
        <f>E27</f>
        <v>10</v>
      </c>
    </row>
    <row r="27" spans="1:5" ht="33" customHeight="1">
      <c r="A27" s="213" t="s">
        <v>551</v>
      </c>
      <c r="B27" s="213"/>
      <c r="C27" s="214" t="s">
        <v>624</v>
      </c>
      <c r="D27" s="222">
        <f>D28+D30</f>
        <v>10</v>
      </c>
      <c r="E27" s="233">
        <f>E28+E30</f>
        <v>10</v>
      </c>
    </row>
    <row r="28" spans="1:5" ht="30" customHeight="1">
      <c r="A28" s="58" t="s">
        <v>552</v>
      </c>
      <c r="B28" s="58"/>
      <c r="C28" s="59" t="s">
        <v>180</v>
      </c>
      <c r="D28" s="219">
        <f>D29</f>
        <v>5</v>
      </c>
      <c r="E28" s="230">
        <f>E29</f>
        <v>5</v>
      </c>
    </row>
    <row r="29" spans="1:5" ht="30">
      <c r="A29" s="58"/>
      <c r="B29" s="58" t="s">
        <v>161</v>
      </c>
      <c r="C29" s="59" t="s">
        <v>162</v>
      </c>
      <c r="D29" s="219">
        <v>5</v>
      </c>
      <c r="E29" s="230">
        <v>5</v>
      </c>
    </row>
    <row r="30" spans="1:5" ht="45">
      <c r="A30" s="58" t="s">
        <v>553</v>
      </c>
      <c r="B30" s="58"/>
      <c r="C30" s="59" t="s">
        <v>182</v>
      </c>
      <c r="D30" s="219">
        <f>D31</f>
        <v>5</v>
      </c>
      <c r="E30" s="230">
        <f>E31</f>
        <v>5</v>
      </c>
    </row>
    <row r="31" spans="1:5" ht="30">
      <c r="A31" s="58"/>
      <c r="B31" s="58" t="s">
        <v>161</v>
      </c>
      <c r="C31" s="59" t="s">
        <v>162</v>
      </c>
      <c r="D31" s="219">
        <v>5</v>
      </c>
      <c r="E31" s="230">
        <v>5</v>
      </c>
    </row>
    <row r="32" spans="1:5" ht="42.75">
      <c r="A32" s="52" t="s">
        <v>554</v>
      </c>
      <c r="B32" s="52"/>
      <c r="C32" s="53" t="s">
        <v>184</v>
      </c>
      <c r="D32" s="221">
        <f>D33+D41+D45</f>
        <v>1167</v>
      </c>
      <c r="E32" s="232">
        <f>E33+E41+E45</f>
        <v>1008.9</v>
      </c>
    </row>
    <row r="33" spans="1:5" ht="30">
      <c r="A33" s="210" t="s">
        <v>555</v>
      </c>
      <c r="B33" s="210"/>
      <c r="C33" s="211" t="s">
        <v>556</v>
      </c>
      <c r="D33" s="223">
        <f>D34</f>
        <v>847</v>
      </c>
      <c r="E33" s="234">
        <f>E34</f>
        <v>708.9</v>
      </c>
    </row>
    <row r="34" spans="1:5" ht="48.75" customHeight="1">
      <c r="A34" s="213" t="s">
        <v>557</v>
      </c>
      <c r="B34" s="213"/>
      <c r="C34" s="214" t="s">
        <v>558</v>
      </c>
      <c r="D34" s="222">
        <f>D35+D37+D39</f>
        <v>847</v>
      </c>
      <c r="E34" s="233">
        <f>E35+E37+E39</f>
        <v>708.9</v>
      </c>
    </row>
    <row r="35" spans="1:5" ht="36" customHeight="1">
      <c r="A35" s="58" t="s">
        <v>559</v>
      </c>
      <c r="B35" s="58"/>
      <c r="C35" s="59" t="s">
        <v>186</v>
      </c>
      <c r="D35" s="219">
        <f>D36</f>
        <v>475</v>
      </c>
      <c r="E35" s="230">
        <f>E36</f>
        <v>400</v>
      </c>
    </row>
    <row r="36" spans="1:5" ht="30" customHeight="1">
      <c r="A36" s="58"/>
      <c r="B36" s="58" t="s">
        <v>187</v>
      </c>
      <c r="C36" s="21" t="s">
        <v>188</v>
      </c>
      <c r="D36" s="219">
        <v>475</v>
      </c>
      <c r="E36" s="230">
        <v>400</v>
      </c>
    </row>
    <row r="37" spans="1:7" ht="34.5" customHeight="1">
      <c r="A37" s="58" t="s">
        <v>560</v>
      </c>
      <c r="B37" s="58"/>
      <c r="C37" s="59" t="s">
        <v>190</v>
      </c>
      <c r="D37" s="219">
        <f>D38</f>
        <v>372</v>
      </c>
      <c r="E37" s="230">
        <f>E38</f>
        <v>308.9</v>
      </c>
      <c r="F37" s="64"/>
      <c r="G37" s="64"/>
    </row>
    <row r="38" spans="1:5" ht="30" customHeight="1">
      <c r="A38" s="58"/>
      <c r="B38" s="58" t="s">
        <v>187</v>
      </c>
      <c r="C38" s="21" t="s">
        <v>188</v>
      </c>
      <c r="D38" s="219">
        <v>372</v>
      </c>
      <c r="E38" s="230">
        <v>308.9</v>
      </c>
    </row>
    <row r="39" spans="1:5" ht="15" hidden="1">
      <c r="A39" s="58"/>
      <c r="B39" s="58"/>
      <c r="C39" s="59"/>
      <c r="D39" s="219"/>
      <c r="E39" s="230"/>
    </row>
    <row r="40" spans="1:6" ht="15" hidden="1">
      <c r="A40" s="58"/>
      <c r="B40" s="58"/>
      <c r="C40" s="21"/>
      <c r="D40" s="219"/>
      <c r="E40" s="230"/>
      <c r="F40" s="64"/>
    </row>
    <row r="41" spans="1:6" ht="30">
      <c r="A41" s="58" t="s">
        <v>561</v>
      </c>
      <c r="B41" s="58"/>
      <c r="C41" s="21" t="s">
        <v>562</v>
      </c>
      <c r="D41" s="219">
        <f aca="true" t="shared" si="0" ref="D41:E43">D42</f>
        <v>50</v>
      </c>
      <c r="E41" s="230">
        <f t="shared" si="0"/>
        <v>60</v>
      </c>
      <c r="F41" s="64"/>
    </row>
    <row r="42" spans="1:6" ht="30">
      <c r="A42" s="207" t="s">
        <v>563</v>
      </c>
      <c r="B42" s="207"/>
      <c r="C42" s="216" t="s">
        <v>564</v>
      </c>
      <c r="D42" s="218">
        <f t="shared" si="0"/>
        <v>50</v>
      </c>
      <c r="E42" s="229">
        <f t="shared" si="0"/>
        <v>60</v>
      </c>
      <c r="F42" s="64"/>
    </row>
    <row r="43" spans="1:5" ht="45">
      <c r="A43" s="58" t="s">
        <v>638</v>
      </c>
      <c r="B43" s="58"/>
      <c r="C43" s="59" t="s">
        <v>565</v>
      </c>
      <c r="D43" s="219">
        <f t="shared" si="0"/>
        <v>50</v>
      </c>
      <c r="E43" s="230">
        <f t="shared" si="0"/>
        <v>60</v>
      </c>
    </row>
    <row r="44" spans="1:5" ht="30">
      <c r="A44" s="58"/>
      <c r="B44" s="58" t="s">
        <v>187</v>
      </c>
      <c r="C44" s="21" t="s">
        <v>188</v>
      </c>
      <c r="D44" s="219">
        <v>50</v>
      </c>
      <c r="E44" s="230">
        <v>60</v>
      </c>
    </row>
    <row r="45" spans="1:5" ht="30">
      <c r="A45" s="58" t="s">
        <v>566</v>
      </c>
      <c r="B45" s="58"/>
      <c r="C45" s="21" t="s">
        <v>620</v>
      </c>
      <c r="D45" s="219">
        <f>D46+D51</f>
        <v>270</v>
      </c>
      <c r="E45" s="230">
        <f>E46+E51</f>
        <v>240</v>
      </c>
    </row>
    <row r="46" spans="1:5" ht="30">
      <c r="A46" s="207" t="s">
        <v>567</v>
      </c>
      <c r="B46" s="207"/>
      <c r="C46" s="216" t="s">
        <v>569</v>
      </c>
      <c r="D46" s="218">
        <f>D47+D49</f>
        <v>170</v>
      </c>
      <c r="E46" s="229">
        <f>E47+E49</f>
        <v>170</v>
      </c>
    </row>
    <row r="47" spans="1:5" ht="30" customHeight="1">
      <c r="A47" s="58" t="s">
        <v>639</v>
      </c>
      <c r="B47" s="58"/>
      <c r="C47" s="59" t="s">
        <v>196</v>
      </c>
      <c r="D47" s="219">
        <f>D48</f>
        <v>150</v>
      </c>
      <c r="E47" s="230">
        <f>E48</f>
        <v>150</v>
      </c>
    </row>
    <row r="48" spans="1:5" ht="30">
      <c r="A48" s="58"/>
      <c r="B48" s="58" t="s">
        <v>187</v>
      </c>
      <c r="C48" s="21" t="s">
        <v>188</v>
      </c>
      <c r="D48" s="219">
        <v>150</v>
      </c>
      <c r="E48" s="230">
        <v>150</v>
      </c>
    </row>
    <row r="49" spans="1:5" ht="36" customHeight="1">
      <c r="A49" s="58" t="s">
        <v>570</v>
      </c>
      <c r="B49" s="58"/>
      <c r="C49" s="59" t="s">
        <v>198</v>
      </c>
      <c r="D49" s="219">
        <f>D50</f>
        <v>20</v>
      </c>
      <c r="E49" s="230">
        <f>E50</f>
        <v>20</v>
      </c>
    </row>
    <row r="50" spans="1:5" ht="30">
      <c r="A50" s="58"/>
      <c r="B50" s="58" t="s">
        <v>187</v>
      </c>
      <c r="C50" s="21" t="s">
        <v>188</v>
      </c>
      <c r="D50" s="219">
        <v>20</v>
      </c>
      <c r="E50" s="230">
        <v>20</v>
      </c>
    </row>
    <row r="51" spans="1:5" ht="33.75" customHeight="1">
      <c r="A51" s="207" t="s">
        <v>568</v>
      </c>
      <c r="B51" s="207"/>
      <c r="C51" s="216" t="s">
        <v>604</v>
      </c>
      <c r="D51" s="218">
        <f>D52+D54</f>
        <v>100</v>
      </c>
      <c r="E51" s="229">
        <f>E52+E54</f>
        <v>70</v>
      </c>
    </row>
    <row r="52" spans="1:5" ht="15">
      <c r="A52" s="58" t="s">
        <v>640</v>
      </c>
      <c r="B52" s="58"/>
      <c r="C52" s="59" t="s">
        <v>204</v>
      </c>
      <c r="D52" s="219">
        <f>D53</f>
        <v>50</v>
      </c>
      <c r="E52" s="230">
        <f>E53</f>
        <v>20</v>
      </c>
    </row>
    <row r="53" spans="1:5" ht="30">
      <c r="A53" s="55"/>
      <c r="B53" s="58" t="s">
        <v>187</v>
      </c>
      <c r="C53" s="21" t="s">
        <v>188</v>
      </c>
      <c r="D53" s="219">
        <v>50</v>
      </c>
      <c r="E53" s="230">
        <v>20</v>
      </c>
    </row>
    <row r="54" spans="1:5" ht="15">
      <c r="A54" s="58" t="s">
        <v>571</v>
      </c>
      <c r="B54" s="58"/>
      <c r="C54" s="59" t="s">
        <v>206</v>
      </c>
      <c r="D54" s="219">
        <f>D55</f>
        <v>50</v>
      </c>
      <c r="E54" s="230">
        <f>E55</f>
        <v>50</v>
      </c>
    </row>
    <row r="55" spans="1:5" ht="30">
      <c r="A55" s="55"/>
      <c r="B55" s="58" t="s">
        <v>187</v>
      </c>
      <c r="C55" s="21" t="s">
        <v>188</v>
      </c>
      <c r="D55" s="219">
        <v>50</v>
      </c>
      <c r="E55" s="230">
        <v>50</v>
      </c>
    </row>
    <row r="56" spans="1:5" ht="42.75">
      <c r="A56" s="52" t="s">
        <v>572</v>
      </c>
      <c r="B56" s="52"/>
      <c r="C56" s="53" t="s">
        <v>212</v>
      </c>
      <c r="D56" s="221">
        <f>D57+D64</f>
        <v>510</v>
      </c>
      <c r="E56" s="232">
        <f>E57+E64</f>
        <v>510</v>
      </c>
    </row>
    <row r="57" spans="1:5" ht="34.5" customHeight="1">
      <c r="A57" s="213" t="s">
        <v>611</v>
      </c>
      <c r="B57" s="213"/>
      <c r="C57" s="214" t="s">
        <v>573</v>
      </c>
      <c r="D57" s="222">
        <f>D58+D60+D62</f>
        <v>90</v>
      </c>
      <c r="E57" s="233">
        <f>E58+E60+E62</f>
        <v>90</v>
      </c>
    </row>
    <row r="58" spans="1:5" ht="30">
      <c r="A58" s="58" t="s">
        <v>612</v>
      </c>
      <c r="B58" s="58"/>
      <c r="C58" s="21" t="s">
        <v>214</v>
      </c>
      <c r="D58" s="219">
        <f>D59</f>
        <v>10</v>
      </c>
      <c r="E58" s="230">
        <f>E59</f>
        <v>10</v>
      </c>
    </row>
    <row r="59" spans="1:5" ht="30">
      <c r="A59" s="58"/>
      <c r="B59" s="58" t="s">
        <v>187</v>
      </c>
      <c r="C59" s="21" t="s">
        <v>188</v>
      </c>
      <c r="D59" s="219">
        <v>10</v>
      </c>
      <c r="E59" s="230">
        <v>10</v>
      </c>
    </row>
    <row r="60" spans="1:5" ht="45">
      <c r="A60" s="58" t="s">
        <v>613</v>
      </c>
      <c r="B60" s="58"/>
      <c r="C60" s="21" t="s">
        <v>285</v>
      </c>
      <c r="D60" s="219">
        <f>D61</f>
        <v>10</v>
      </c>
      <c r="E60" s="230">
        <f>E61</f>
        <v>10</v>
      </c>
    </row>
    <row r="61" spans="1:5" ht="33.75" customHeight="1">
      <c r="A61" s="58"/>
      <c r="B61" s="58" t="s">
        <v>187</v>
      </c>
      <c r="C61" s="21" t="s">
        <v>188</v>
      </c>
      <c r="D61" s="219">
        <v>10</v>
      </c>
      <c r="E61" s="230">
        <v>10</v>
      </c>
    </row>
    <row r="62" spans="1:5" ht="33.75" customHeight="1">
      <c r="A62" s="58" t="s">
        <v>614</v>
      </c>
      <c r="B62" s="58"/>
      <c r="C62" s="21" t="s">
        <v>223</v>
      </c>
      <c r="D62" s="219">
        <f>D63</f>
        <v>70</v>
      </c>
      <c r="E62" s="230">
        <f>E63</f>
        <v>70</v>
      </c>
    </row>
    <row r="63" spans="1:5" ht="33.75" customHeight="1">
      <c r="A63" s="58"/>
      <c r="B63" s="58" t="s">
        <v>187</v>
      </c>
      <c r="C63" s="21" t="s">
        <v>188</v>
      </c>
      <c r="D63" s="219">
        <v>70</v>
      </c>
      <c r="E63" s="230">
        <v>70</v>
      </c>
    </row>
    <row r="64" spans="1:5" ht="33.75" customHeight="1">
      <c r="A64" s="207" t="s">
        <v>615</v>
      </c>
      <c r="B64" s="207"/>
      <c r="C64" s="216" t="s">
        <v>574</v>
      </c>
      <c r="D64" s="218">
        <f>D65+D67</f>
        <v>420</v>
      </c>
      <c r="E64" s="229">
        <f>E65+E67</f>
        <v>420</v>
      </c>
    </row>
    <row r="65" spans="1:5" ht="60">
      <c r="A65" s="58" t="s">
        <v>616</v>
      </c>
      <c r="B65" s="58"/>
      <c r="C65" s="21" t="s">
        <v>216</v>
      </c>
      <c r="D65" s="219">
        <f>D66</f>
        <v>400</v>
      </c>
      <c r="E65" s="230">
        <f>E66</f>
        <v>400</v>
      </c>
    </row>
    <row r="66" spans="1:5" ht="30">
      <c r="A66" s="58"/>
      <c r="B66" s="58" t="s">
        <v>187</v>
      </c>
      <c r="C66" s="21" t="s">
        <v>188</v>
      </c>
      <c r="D66" s="219">
        <v>400</v>
      </c>
      <c r="E66" s="230">
        <v>400</v>
      </c>
    </row>
    <row r="67" spans="1:5" ht="30">
      <c r="A67" s="58" t="s">
        <v>617</v>
      </c>
      <c r="B67" s="58"/>
      <c r="C67" s="21" t="s">
        <v>575</v>
      </c>
      <c r="D67" s="219">
        <f>D68</f>
        <v>20</v>
      </c>
      <c r="E67" s="230">
        <f>E68</f>
        <v>20</v>
      </c>
    </row>
    <row r="68" spans="1:5" ht="30">
      <c r="A68" s="58"/>
      <c r="B68" s="58" t="s">
        <v>187</v>
      </c>
      <c r="C68" s="21" t="s">
        <v>188</v>
      </c>
      <c r="D68" s="219">
        <v>20</v>
      </c>
      <c r="E68" s="230">
        <v>20</v>
      </c>
    </row>
    <row r="69" spans="1:5" ht="57">
      <c r="A69" s="52" t="s">
        <v>576</v>
      </c>
      <c r="B69" s="52"/>
      <c r="C69" s="53" t="s">
        <v>286</v>
      </c>
      <c r="D69" s="221">
        <f>D70</f>
        <v>85</v>
      </c>
      <c r="E69" s="232">
        <f>E70</f>
        <v>85</v>
      </c>
    </row>
    <row r="70" spans="1:5" ht="50.25" customHeight="1">
      <c r="A70" s="213" t="s">
        <v>577</v>
      </c>
      <c r="B70" s="213"/>
      <c r="C70" s="214" t="s">
        <v>579</v>
      </c>
      <c r="D70" s="222">
        <f>D71+D73+D75+D77</f>
        <v>85</v>
      </c>
      <c r="E70" s="233">
        <f>E71+E73+E75+E77</f>
        <v>85</v>
      </c>
    </row>
    <row r="71" spans="1:5" ht="30">
      <c r="A71" s="58" t="s">
        <v>578</v>
      </c>
      <c r="B71" s="58"/>
      <c r="C71" s="21" t="s">
        <v>580</v>
      </c>
      <c r="D71" s="219">
        <f>D72</f>
        <v>50</v>
      </c>
      <c r="E71" s="230">
        <f>E72</f>
        <v>50</v>
      </c>
    </row>
    <row r="72" spans="1:5" ht="30">
      <c r="A72" s="58"/>
      <c r="B72" s="58" t="s">
        <v>187</v>
      </c>
      <c r="C72" s="21" t="s">
        <v>188</v>
      </c>
      <c r="D72" s="219">
        <v>50</v>
      </c>
      <c r="E72" s="230">
        <v>50</v>
      </c>
    </row>
    <row r="73" spans="1:5" ht="30" customHeight="1">
      <c r="A73" s="58" t="s">
        <v>581</v>
      </c>
      <c r="B73" s="58"/>
      <c r="C73" s="21" t="s">
        <v>230</v>
      </c>
      <c r="D73" s="219">
        <f>D74</f>
        <v>20</v>
      </c>
      <c r="E73" s="230">
        <f>E74</f>
        <v>20</v>
      </c>
    </row>
    <row r="74" spans="1:5" ht="30">
      <c r="A74" s="58"/>
      <c r="B74" s="58" t="s">
        <v>187</v>
      </c>
      <c r="C74" s="21" t="s">
        <v>188</v>
      </c>
      <c r="D74" s="219">
        <v>20</v>
      </c>
      <c r="E74" s="230">
        <v>20</v>
      </c>
    </row>
    <row r="75" spans="1:5" ht="30">
      <c r="A75" s="58" t="s">
        <v>582</v>
      </c>
      <c r="B75" s="58"/>
      <c r="C75" s="21" t="s">
        <v>232</v>
      </c>
      <c r="D75" s="219">
        <f>D76</f>
        <v>15</v>
      </c>
      <c r="E75" s="230">
        <f>E76</f>
        <v>15</v>
      </c>
    </row>
    <row r="76" spans="1:5" ht="30" customHeight="1">
      <c r="A76" s="58"/>
      <c r="B76" s="58" t="s">
        <v>187</v>
      </c>
      <c r="C76" s="21" t="s">
        <v>188</v>
      </c>
      <c r="D76" s="219">
        <v>15</v>
      </c>
      <c r="E76" s="230">
        <v>15</v>
      </c>
    </row>
    <row r="77" spans="1:5" ht="15" hidden="1">
      <c r="A77" s="58"/>
      <c r="B77" s="58"/>
      <c r="C77" s="59"/>
      <c r="D77" s="219"/>
      <c r="E77" s="230"/>
    </row>
    <row r="78" spans="1:5" ht="21.75" customHeight="1" hidden="1">
      <c r="A78" s="58"/>
      <c r="B78" s="58"/>
      <c r="C78" s="59"/>
      <c r="D78" s="219"/>
      <c r="E78" s="230"/>
    </row>
    <row r="79" spans="1:5" ht="57">
      <c r="A79" s="52" t="s">
        <v>583</v>
      </c>
      <c r="B79" s="52"/>
      <c r="C79" s="53" t="s">
        <v>237</v>
      </c>
      <c r="D79" s="221">
        <f>D80</f>
        <v>128.9048</v>
      </c>
      <c r="E79" s="232">
        <f>E80</f>
        <v>128.9048</v>
      </c>
    </row>
    <row r="80" spans="1:5" ht="60">
      <c r="A80" s="213" t="s">
        <v>584</v>
      </c>
      <c r="B80" s="213"/>
      <c r="C80" s="214" t="s">
        <v>585</v>
      </c>
      <c r="D80" s="222">
        <f>D81+D83+D85+D87+D90</f>
        <v>128.9048</v>
      </c>
      <c r="E80" s="233">
        <f>E81+E83+E85+E87+E90</f>
        <v>128.9048</v>
      </c>
    </row>
    <row r="81" spans="1:5" ht="15">
      <c r="A81" s="58" t="s">
        <v>586</v>
      </c>
      <c r="B81" s="58"/>
      <c r="C81" s="21" t="s">
        <v>241</v>
      </c>
      <c r="D81" s="219">
        <f>D82</f>
        <v>20</v>
      </c>
      <c r="E81" s="230">
        <f>E82</f>
        <v>20</v>
      </c>
    </row>
    <row r="82" spans="1:5" ht="30">
      <c r="A82" s="58"/>
      <c r="B82" s="58" t="s">
        <v>187</v>
      </c>
      <c r="C82" s="21" t="s">
        <v>188</v>
      </c>
      <c r="D82" s="219">
        <v>20</v>
      </c>
      <c r="E82" s="230">
        <v>20</v>
      </c>
    </row>
    <row r="83" spans="1:5" ht="30">
      <c r="A83" s="58" t="s">
        <v>587</v>
      </c>
      <c r="B83" s="58"/>
      <c r="C83" s="21" t="s">
        <v>243</v>
      </c>
      <c r="D83" s="219">
        <f>D84</f>
        <v>10</v>
      </c>
      <c r="E83" s="230">
        <f>E84</f>
        <v>10</v>
      </c>
    </row>
    <row r="84" spans="1:5" ht="32.25" customHeight="1">
      <c r="A84" s="58"/>
      <c r="B84" s="58" t="s">
        <v>187</v>
      </c>
      <c r="C84" s="21" t="s">
        <v>188</v>
      </c>
      <c r="D84" s="219">
        <v>10</v>
      </c>
      <c r="E84" s="230">
        <v>10</v>
      </c>
    </row>
    <row r="85" spans="1:5" s="57" customFormat="1" ht="15" customHeight="1" hidden="1">
      <c r="A85" s="58"/>
      <c r="B85" s="58"/>
      <c r="C85" s="21"/>
      <c r="D85" s="219"/>
      <c r="E85" s="230"/>
    </row>
    <row r="86" spans="1:5" ht="15" customHeight="1" hidden="1">
      <c r="A86" s="58"/>
      <c r="B86" s="58"/>
      <c r="C86" s="21"/>
      <c r="D86" s="219"/>
      <c r="E86" s="230"/>
    </row>
    <row r="87" spans="1:5" ht="30">
      <c r="A87" s="58" t="s">
        <v>589</v>
      </c>
      <c r="B87" s="58"/>
      <c r="C87" s="59" t="s">
        <v>515</v>
      </c>
      <c r="D87" s="219">
        <f>D88</f>
        <v>20</v>
      </c>
      <c r="E87" s="230">
        <f>E88</f>
        <v>20</v>
      </c>
    </row>
    <row r="88" spans="1:5" ht="30" customHeight="1">
      <c r="A88" s="58"/>
      <c r="B88" s="58" t="s">
        <v>187</v>
      </c>
      <c r="C88" s="21" t="s">
        <v>188</v>
      </c>
      <c r="D88" s="219">
        <v>20</v>
      </c>
      <c r="E88" s="230">
        <v>20</v>
      </c>
    </row>
    <row r="89" spans="1:5" ht="47.25" customHeight="1">
      <c r="A89" s="58" t="s">
        <v>622</v>
      </c>
      <c r="B89" s="58"/>
      <c r="C89" s="21" t="s">
        <v>621</v>
      </c>
      <c r="D89" s="219">
        <f>D90</f>
        <v>78.9048</v>
      </c>
      <c r="E89" s="230">
        <f>E90</f>
        <v>78.9048</v>
      </c>
    </row>
    <row r="90" spans="1:5" ht="30" customHeight="1">
      <c r="A90" s="58" t="s">
        <v>671</v>
      </c>
      <c r="B90" s="58"/>
      <c r="C90" s="59" t="s">
        <v>250</v>
      </c>
      <c r="D90" s="219">
        <f>D91</f>
        <v>78.9048</v>
      </c>
      <c r="E90" s="230">
        <f>E91</f>
        <v>78.9048</v>
      </c>
    </row>
    <row r="91" spans="1:5" ht="30" customHeight="1">
      <c r="A91" s="58"/>
      <c r="B91" s="58" t="s">
        <v>251</v>
      </c>
      <c r="C91" s="59" t="s">
        <v>252</v>
      </c>
      <c r="D91" s="219">
        <v>78.9048</v>
      </c>
      <c r="E91" s="230">
        <v>78.9048</v>
      </c>
    </row>
    <row r="92" spans="1:5" ht="42.75">
      <c r="A92" s="52" t="s">
        <v>590</v>
      </c>
      <c r="B92" s="52"/>
      <c r="C92" s="53" t="s">
        <v>254</v>
      </c>
      <c r="D92" s="221">
        <f>D93+D96+D99</f>
        <v>20</v>
      </c>
      <c r="E92" s="232">
        <f>E93+E96+E99</f>
        <v>20</v>
      </c>
    </row>
    <row r="93" spans="1:5" ht="15" hidden="1">
      <c r="A93" s="213"/>
      <c r="B93" s="213"/>
      <c r="C93" s="214"/>
      <c r="D93" s="222"/>
      <c r="E93" s="233"/>
    </row>
    <row r="94" spans="1:5" ht="15" hidden="1">
      <c r="A94" s="58"/>
      <c r="B94" s="58"/>
      <c r="C94" s="59"/>
      <c r="D94" s="219"/>
      <c r="E94" s="230"/>
    </row>
    <row r="95" spans="1:5" ht="15" hidden="1">
      <c r="A95" s="58"/>
      <c r="B95" s="58"/>
      <c r="C95" s="59"/>
      <c r="D95" s="219"/>
      <c r="E95" s="230"/>
    </row>
    <row r="96" spans="1:5" ht="45">
      <c r="A96" s="207" t="s">
        <v>591</v>
      </c>
      <c r="B96" s="207"/>
      <c r="C96" s="208" t="s">
        <v>610</v>
      </c>
      <c r="D96" s="218">
        <f>D97</f>
        <v>20</v>
      </c>
      <c r="E96" s="229">
        <f>E97</f>
        <v>20</v>
      </c>
    </row>
    <row r="97" spans="1:5" ht="15">
      <c r="A97" s="58" t="s">
        <v>592</v>
      </c>
      <c r="B97" s="58"/>
      <c r="C97" s="59" t="s">
        <v>258</v>
      </c>
      <c r="D97" s="219">
        <f>D98</f>
        <v>20</v>
      </c>
      <c r="E97" s="230">
        <f>E98</f>
        <v>20</v>
      </c>
    </row>
    <row r="98" spans="1:5" ht="15">
      <c r="A98" s="58"/>
      <c r="B98" s="58">
        <v>800</v>
      </c>
      <c r="C98" s="59" t="s">
        <v>224</v>
      </c>
      <c r="D98" s="219">
        <v>20</v>
      </c>
      <c r="E98" s="230">
        <v>20</v>
      </c>
    </row>
    <row r="99" spans="1:5" ht="30">
      <c r="A99" s="207" t="s">
        <v>593</v>
      </c>
      <c r="B99" s="207"/>
      <c r="C99" s="208" t="s">
        <v>605</v>
      </c>
      <c r="D99" s="218">
        <f>D100+D102</f>
        <v>0</v>
      </c>
      <c r="E99" s="229">
        <f>E100+E102</f>
        <v>0</v>
      </c>
    </row>
    <row r="100" spans="1:5" ht="45">
      <c r="A100" s="58" t="s">
        <v>641</v>
      </c>
      <c r="B100" s="58"/>
      <c r="C100" s="59" t="s">
        <v>259</v>
      </c>
      <c r="D100" s="219">
        <f>D101</f>
        <v>0</v>
      </c>
      <c r="E100" s="230">
        <f>E101</f>
        <v>0</v>
      </c>
    </row>
    <row r="101" spans="1:5" ht="15">
      <c r="A101" s="58"/>
      <c r="B101" s="58" t="s">
        <v>234</v>
      </c>
      <c r="C101" s="59" t="s">
        <v>235</v>
      </c>
      <c r="D101" s="219">
        <v>0</v>
      </c>
      <c r="E101" s="230">
        <v>0</v>
      </c>
    </row>
    <row r="102" spans="1:5" ht="60">
      <c r="A102" s="136" t="s">
        <v>642</v>
      </c>
      <c r="B102" s="58"/>
      <c r="C102" s="59" t="s">
        <v>260</v>
      </c>
      <c r="D102" s="219">
        <f>D103</f>
        <v>0</v>
      </c>
      <c r="E102" s="230">
        <f>E103</f>
        <v>0</v>
      </c>
    </row>
    <row r="103" spans="1:5" ht="15">
      <c r="A103" s="58"/>
      <c r="B103" s="58" t="s">
        <v>234</v>
      </c>
      <c r="C103" s="59" t="s">
        <v>235</v>
      </c>
      <c r="D103" s="219">
        <v>0</v>
      </c>
      <c r="E103" s="230">
        <v>0</v>
      </c>
    </row>
    <row r="104" spans="1:5" ht="14.25">
      <c r="A104" s="52" t="s">
        <v>596</v>
      </c>
      <c r="B104" s="52"/>
      <c r="C104" s="53" t="s">
        <v>262</v>
      </c>
      <c r="D104" s="221">
        <f>D105+D113+D119</f>
        <v>2627.2701423</v>
      </c>
      <c r="E104" s="232">
        <f>E105+E113+E119</f>
        <v>2632.5701423</v>
      </c>
    </row>
    <row r="105" spans="1:5" ht="28.5">
      <c r="A105" s="55" t="s">
        <v>597</v>
      </c>
      <c r="B105" s="55"/>
      <c r="C105" s="56" t="s">
        <v>264</v>
      </c>
      <c r="D105" s="224">
        <f>D106+D109</f>
        <v>2426.6701423</v>
      </c>
      <c r="E105" s="235">
        <f>E106+E109</f>
        <v>2431.9701423</v>
      </c>
    </row>
    <row r="106" spans="1:5" ht="15">
      <c r="A106" s="58" t="s">
        <v>598</v>
      </c>
      <c r="B106" s="58"/>
      <c r="C106" s="59" t="s">
        <v>266</v>
      </c>
      <c r="D106" s="219">
        <f>D107+D108</f>
        <v>730.2701423</v>
      </c>
      <c r="E106" s="230">
        <f>E107+E108</f>
        <v>730.2701423</v>
      </c>
    </row>
    <row r="107" spans="1:5" ht="67.5" customHeight="1">
      <c r="A107" s="58"/>
      <c r="B107" s="58">
        <v>100</v>
      </c>
      <c r="C107" s="59" t="s">
        <v>267</v>
      </c>
      <c r="D107" s="219">
        <v>725.2701423</v>
      </c>
      <c r="E107" s="230">
        <v>725.2701423</v>
      </c>
    </row>
    <row r="108" spans="1:5" ht="15">
      <c r="A108" s="58"/>
      <c r="B108" s="58">
        <v>800</v>
      </c>
      <c r="C108" s="59" t="s">
        <v>224</v>
      </c>
      <c r="D108" s="225">
        <v>5</v>
      </c>
      <c r="E108" s="236">
        <v>5</v>
      </c>
    </row>
    <row r="109" spans="1:5" ht="30">
      <c r="A109" s="136" t="s">
        <v>599</v>
      </c>
      <c r="B109" s="58"/>
      <c r="C109" s="59" t="s">
        <v>271</v>
      </c>
      <c r="D109" s="219">
        <f>D110+D111+D112</f>
        <v>1696.4</v>
      </c>
      <c r="E109" s="230">
        <f>E110+E111+E112</f>
        <v>1701.7</v>
      </c>
    </row>
    <row r="110" spans="1:5" ht="67.5" customHeight="1">
      <c r="A110" s="58"/>
      <c r="B110" s="58">
        <v>100</v>
      </c>
      <c r="C110" s="59" t="s">
        <v>267</v>
      </c>
      <c r="D110" s="219">
        <v>1500</v>
      </c>
      <c r="E110" s="230">
        <v>1500</v>
      </c>
    </row>
    <row r="111" spans="1:5" ht="30">
      <c r="A111" s="58"/>
      <c r="B111" s="58">
        <v>200</v>
      </c>
      <c r="C111" s="59" t="s">
        <v>188</v>
      </c>
      <c r="D111" s="219">
        <v>193.4</v>
      </c>
      <c r="E111" s="230">
        <v>198.4</v>
      </c>
    </row>
    <row r="112" spans="1:5" ht="15">
      <c r="A112" s="58"/>
      <c r="B112" s="58">
        <v>800</v>
      </c>
      <c r="C112" s="59" t="s">
        <v>224</v>
      </c>
      <c r="D112" s="219">
        <v>3</v>
      </c>
      <c r="E112" s="230">
        <v>3.3</v>
      </c>
    </row>
    <row r="113" spans="1:5" ht="42.75">
      <c r="A113" s="55" t="s">
        <v>600</v>
      </c>
      <c r="B113" s="55"/>
      <c r="C113" s="56" t="s">
        <v>273</v>
      </c>
      <c r="D113" s="224">
        <f>D114+D116</f>
        <v>0.6</v>
      </c>
      <c r="E113" s="235">
        <f>E114+E116</f>
        <v>0.6</v>
      </c>
    </row>
    <row r="114" spans="1:5" ht="30">
      <c r="A114" s="136" t="s">
        <v>667</v>
      </c>
      <c r="B114" s="58"/>
      <c r="C114" s="59" t="s">
        <v>275</v>
      </c>
      <c r="D114" s="219">
        <f>D115</f>
        <v>0.6</v>
      </c>
      <c r="E114" s="230">
        <f>E115</f>
        <v>0.6</v>
      </c>
    </row>
    <row r="115" spans="1:5" ht="30" customHeight="1">
      <c r="A115" s="58"/>
      <c r="B115" s="58" t="s">
        <v>187</v>
      </c>
      <c r="C115" s="59" t="s">
        <v>188</v>
      </c>
      <c r="D115" s="225">
        <v>0.6</v>
      </c>
      <c r="E115" s="236">
        <v>0.6</v>
      </c>
    </row>
    <row r="116" spans="1:5" ht="30">
      <c r="A116" s="58" t="s">
        <v>601</v>
      </c>
      <c r="B116" s="58"/>
      <c r="C116" s="59" t="s">
        <v>277</v>
      </c>
      <c r="D116" s="225">
        <f>D117+D118</f>
        <v>0</v>
      </c>
      <c r="E116" s="236">
        <f>E117+E118</f>
        <v>0</v>
      </c>
    </row>
    <row r="117" spans="1:5" ht="60">
      <c r="A117" s="58"/>
      <c r="B117" s="58" t="s">
        <v>278</v>
      </c>
      <c r="C117" s="59" t="s">
        <v>267</v>
      </c>
      <c r="D117" s="219">
        <v>0</v>
      </c>
      <c r="E117" s="230">
        <v>0</v>
      </c>
    </row>
    <row r="118" spans="1:5" ht="30">
      <c r="A118" s="58"/>
      <c r="B118" s="58" t="s">
        <v>187</v>
      </c>
      <c r="C118" s="59" t="s">
        <v>188</v>
      </c>
      <c r="D118" s="219">
        <v>0</v>
      </c>
      <c r="E118" s="230">
        <v>0</v>
      </c>
    </row>
    <row r="119" spans="1:5" ht="42.75">
      <c r="A119" s="62" t="s">
        <v>602</v>
      </c>
      <c r="B119" s="55"/>
      <c r="C119" s="56" t="s">
        <v>280</v>
      </c>
      <c r="D119" s="226">
        <f>D120</f>
        <v>200</v>
      </c>
      <c r="E119" s="237">
        <f>E120</f>
        <v>200</v>
      </c>
    </row>
    <row r="120" spans="1:5" ht="60">
      <c r="A120" s="63" t="s">
        <v>603</v>
      </c>
      <c r="B120" s="58"/>
      <c r="C120" s="59" t="s">
        <v>669</v>
      </c>
      <c r="D120" s="225">
        <f>D121</f>
        <v>200</v>
      </c>
      <c r="E120" s="236">
        <f>E121</f>
        <v>200</v>
      </c>
    </row>
    <row r="121" spans="1:5" ht="14.25" customHeight="1">
      <c r="A121" s="63"/>
      <c r="B121" s="58" t="s">
        <v>234</v>
      </c>
      <c r="C121" s="59" t="s">
        <v>235</v>
      </c>
      <c r="D121" s="225">
        <v>200</v>
      </c>
      <c r="E121" s="236">
        <v>200</v>
      </c>
    </row>
    <row r="122" spans="1:5" ht="15" hidden="1">
      <c r="A122" s="63"/>
      <c r="B122" s="58"/>
      <c r="C122" s="59"/>
      <c r="D122" s="225"/>
      <c r="E122" s="236"/>
    </row>
    <row r="123" spans="1:5" ht="14.25">
      <c r="A123" s="55"/>
      <c r="B123" s="55"/>
      <c r="C123" s="56" t="s">
        <v>282</v>
      </c>
      <c r="D123" s="226">
        <f>D11+D26+D32+D56+D69+D79+D92+D104+D122</f>
        <v>5370.974942299999</v>
      </c>
      <c r="E123" s="237">
        <f>E11+E26+E32+E56+E69+E79+E92+E104+E122</f>
        <v>5218.1749423</v>
      </c>
    </row>
    <row r="124" ht="15">
      <c r="E124"/>
    </row>
    <row r="125" ht="30" customHeight="1">
      <c r="E125"/>
    </row>
    <row r="126" ht="15">
      <c r="E126"/>
    </row>
    <row r="127" ht="15">
      <c r="E127"/>
    </row>
    <row r="128" ht="30" customHeight="1">
      <c r="E128"/>
    </row>
    <row r="129" ht="15">
      <c r="E129"/>
    </row>
    <row r="130" spans="4:5" ht="15">
      <c r="D130" s="65"/>
      <c r="E130"/>
    </row>
    <row r="131" ht="15">
      <c r="E131"/>
    </row>
    <row r="132" ht="15">
      <c r="E132"/>
    </row>
    <row r="133" ht="15">
      <c r="E133"/>
    </row>
    <row r="134" ht="15">
      <c r="E134"/>
    </row>
    <row r="135" ht="15">
      <c r="E135"/>
    </row>
    <row r="136" ht="15">
      <c r="E136"/>
    </row>
    <row r="137" ht="15">
      <c r="E137"/>
    </row>
    <row r="138" ht="15">
      <c r="E138"/>
    </row>
    <row r="139" ht="15">
      <c r="E139"/>
    </row>
    <row r="140" ht="45" customHeight="1">
      <c r="E140"/>
    </row>
    <row r="141" ht="15">
      <c r="E141"/>
    </row>
    <row r="142" ht="15">
      <c r="E142"/>
    </row>
    <row r="143" ht="15">
      <c r="E143"/>
    </row>
    <row r="144" ht="15">
      <c r="E144"/>
    </row>
    <row r="145" ht="15">
      <c r="E145"/>
    </row>
    <row r="146" ht="15">
      <c r="E146"/>
    </row>
    <row r="147" ht="15">
      <c r="E147"/>
    </row>
    <row r="148" ht="15">
      <c r="E148"/>
    </row>
    <row r="149" spans="3:7" s="15" customFormat="1" ht="30" customHeight="1">
      <c r="C149" s="46"/>
      <c r="E149"/>
      <c r="F149"/>
      <c r="G149"/>
    </row>
    <row r="150" ht="15">
      <c r="E150"/>
    </row>
    <row r="151" ht="15">
      <c r="E151"/>
    </row>
    <row r="152" ht="15">
      <c r="E152"/>
    </row>
    <row r="153" ht="15">
      <c r="E153"/>
    </row>
    <row r="154" spans="3:7" s="15" customFormat="1" ht="30" customHeight="1">
      <c r="C154" s="46"/>
      <c r="E154"/>
      <c r="F154"/>
      <c r="G154"/>
    </row>
    <row r="155" ht="15">
      <c r="E155"/>
    </row>
    <row r="156" ht="15">
      <c r="E156"/>
    </row>
    <row r="157" ht="15">
      <c r="E157"/>
    </row>
    <row r="158" ht="15">
      <c r="E158"/>
    </row>
    <row r="159" spans="3:7" s="15" customFormat="1" ht="30" customHeight="1">
      <c r="C159" s="46"/>
      <c r="E159"/>
      <c r="F159"/>
      <c r="G159"/>
    </row>
    <row r="160" ht="15">
      <c r="E160"/>
    </row>
    <row r="161" ht="15">
      <c r="E161"/>
    </row>
    <row r="162" spans="3:7" s="15" customFormat="1" ht="30" customHeight="1">
      <c r="C162" s="46"/>
      <c r="E162"/>
      <c r="F162"/>
      <c r="G162"/>
    </row>
    <row r="163" ht="15">
      <c r="E163"/>
    </row>
    <row r="164" ht="15">
      <c r="E164"/>
    </row>
    <row r="165" ht="15">
      <c r="E165"/>
    </row>
    <row r="166" spans="3:7" s="15" customFormat="1" ht="30" customHeight="1">
      <c r="C166" s="46"/>
      <c r="E166"/>
      <c r="F166"/>
      <c r="G166"/>
    </row>
    <row r="167" ht="15">
      <c r="E167"/>
    </row>
    <row r="168" ht="15">
      <c r="E168"/>
    </row>
    <row r="169" ht="15">
      <c r="E169"/>
    </row>
    <row r="170" spans="3:7" s="15" customFormat="1" ht="30" customHeight="1">
      <c r="C170" s="46"/>
      <c r="E170"/>
      <c r="F170"/>
      <c r="G170"/>
    </row>
    <row r="171" ht="15">
      <c r="E171"/>
    </row>
    <row r="172" ht="15">
      <c r="E172"/>
    </row>
    <row r="173" ht="15">
      <c r="E173"/>
    </row>
    <row r="174" ht="30" customHeight="1">
      <c r="E174"/>
    </row>
    <row r="175" ht="15">
      <c r="E175"/>
    </row>
    <row r="176" ht="15">
      <c r="E176"/>
    </row>
    <row r="177" ht="15">
      <c r="E177"/>
    </row>
    <row r="178" ht="15">
      <c r="E178"/>
    </row>
    <row r="179" ht="30" customHeight="1">
      <c r="E179"/>
    </row>
    <row r="180" ht="15">
      <c r="E180"/>
    </row>
    <row r="181" ht="15">
      <c r="E181"/>
    </row>
    <row r="182" ht="30" customHeight="1">
      <c r="E182"/>
    </row>
    <row r="183" ht="15">
      <c r="E183"/>
    </row>
    <row r="184" ht="15">
      <c r="E184"/>
    </row>
    <row r="185" ht="30" customHeight="1">
      <c r="E185"/>
    </row>
    <row r="186" ht="15">
      <c r="E186"/>
    </row>
    <row r="187" spans="1:4" s="45" customFormat="1" ht="15">
      <c r="A187" s="15"/>
      <c r="B187" s="15"/>
      <c r="C187" s="46"/>
      <c r="D187" s="15"/>
    </row>
    <row r="188" ht="15">
      <c r="E188"/>
    </row>
    <row r="189" ht="15">
      <c r="E189"/>
    </row>
    <row r="190" ht="15">
      <c r="E190"/>
    </row>
    <row r="191" ht="15">
      <c r="E191"/>
    </row>
    <row r="192" ht="15">
      <c r="E192"/>
    </row>
    <row r="193" ht="15">
      <c r="E193"/>
    </row>
    <row r="194" ht="15">
      <c r="E194"/>
    </row>
    <row r="195" ht="15">
      <c r="E195"/>
    </row>
    <row r="196" ht="15">
      <c r="E196"/>
    </row>
    <row r="197" ht="15">
      <c r="E197"/>
    </row>
    <row r="198" ht="15">
      <c r="E198"/>
    </row>
    <row r="199" ht="15">
      <c r="E199"/>
    </row>
    <row r="200" ht="15">
      <c r="E200"/>
    </row>
    <row r="201" ht="15">
      <c r="E201"/>
    </row>
    <row r="202" ht="15">
      <c r="E202"/>
    </row>
    <row r="203" ht="15">
      <c r="E203"/>
    </row>
    <row r="204" ht="15">
      <c r="E204"/>
    </row>
    <row r="205" ht="15">
      <c r="E205"/>
    </row>
    <row r="206" ht="15">
      <c r="E206"/>
    </row>
    <row r="207" ht="15">
      <c r="E207"/>
    </row>
    <row r="208" ht="15">
      <c r="E208"/>
    </row>
    <row r="209" spans="1:4" s="45" customFormat="1" ht="15">
      <c r="A209" s="15"/>
      <c r="B209" s="15"/>
      <c r="C209" s="46"/>
      <c r="D209" s="15"/>
    </row>
    <row r="210" spans="1:4" s="45" customFormat="1" ht="15">
      <c r="A210" s="15"/>
      <c r="B210" s="15"/>
      <c r="C210" s="46"/>
      <c r="D210" s="15"/>
    </row>
    <row r="211" ht="15">
      <c r="E211"/>
    </row>
    <row r="212" ht="15">
      <c r="E212"/>
    </row>
    <row r="213" ht="15">
      <c r="E213"/>
    </row>
    <row r="214" spans="1:4" s="45" customFormat="1" ht="15">
      <c r="A214" s="15"/>
      <c r="B214" s="15"/>
      <c r="C214" s="46"/>
      <c r="D214" s="15"/>
    </row>
    <row r="215" ht="15">
      <c r="E215"/>
    </row>
    <row r="216" ht="15">
      <c r="E216"/>
    </row>
    <row r="217" ht="15">
      <c r="E217"/>
    </row>
    <row r="218" ht="15">
      <c r="E218"/>
    </row>
    <row r="219" ht="15">
      <c r="E219"/>
    </row>
    <row r="220" ht="15">
      <c r="E220"/>
    </row>
    <row r="221" ht="15">
      <c r="E221"/>
    </row>
    <row r="222" ht="15">
      <c r="E222"/>
    </row>
    <row r="223" spans="1:4" s="45" customFormat="1" ht="15">
      <c r="A223" s="15"/>
      <c r="B223" s="15"/>
      <c r="C223" s="46"/>
      <c r="D223" s="15"/>
    </row>
    <row r="224" ht="15">
      <c r="E224"/>
    </row>
    <row r="225" ht="15">
      <c r="E225"/>
    </row>
    <row r="226" ht="15">
      <c r="E226"/>
    </row>
    <row r="227" ht="15">
      <c r="E227"/>
    </row>
    <row r="228" ht="15">
      <c r="E228"/>
    </row>
    <row r="229" ht="15">
      <c r="E229"/>
    </row>
    <row r="230" ht="15">
      <c r="E230"/>
    </row>
    <row r="231" ht="15">
      <c r="E231"/>
    </row>
    <row r="232" ht="15">
      <c r="E232"/>
    </row>
    <row r="233" ht="15">
      <c r="E233"/>
    </row>
    <row r="234" ht="15">
      <c r="E234"/>
    </row>
    <row r="235" ht="15">
      <c r="E235"/>
    </row>
    <row r="236" ht="15">
      <c r="E236"/>
    </row>
    <row r="237" ht="15">
      <c r="E237"/>
    </row>
    <row r="238" ht="15">
      <c r="E238"/>
    </row>
    <row r="239" ht="15">
      <c r="E239"/>
    </row>
    <row r="240" ht="15">
      <c r="E240"/>
    </row>
    <row r="241" ht="15">
      <c r="E241"/>
    </row>
    <row r="242" ht="15">
      <c r="E242"/>
    </row>
    <row r="243" ht="15">
      <c r="E243"/>
    </row>
    <row r="244" ht="15">
      <c r="E244"/>
    </row>
    <row r="245" ht="15">
      <c r="E245"/>
    </row>
    <row r="246" ht="15">
      <c r="E246"/>
    </row>
    <row r="247" ht="15">
      <c r="E247"/>
    </row>
    <row r="248" ht="15">
      <c r="E248"/>
    </row>
    <row r="249" ht="15">
      <c r="E249"/>
    </row>
    <row r="250" ht="15">
      <c r="E250"/>
    </row>
    <row r="251" ht="15">
      <c r="E251"/>
    </row>
    <row r="252" ht="15">
      <c r="E252"/>
    </row>
    <row r="253" ht="15">
      <c r="E253"/>
    </row>
    <row r="254" ht="15">
      <c r="E254"/>
    </row>
    <row r="255" ht="15">
      <c r="E255"/>
    </row>
    <row r="256" ht="15">
      <c r="E256"/>
    </row>
    <row r="257" ht="15">
      <c r="E257"/>
    </row>
    <row r="258" ht="15">
      <c r="E258"/>
    </row>
    <row r="259" ht="15">
      <c r="E259"/>
    </row>
    <row r="260" ht="15">
      <c r="E260"/>
    </row>
    <row r="261" ht="15">
      <c r="E261"/>
    </row>
    <row r="262" ht="15">
      <c r="E262"/>
    </row>
    <row r="263" ht="15">
      <c r="E263"/>
    </row>
    <row r="264" ht="15">
      <c r="E264"/>
    </row>
    <row r="265" ht="15">
      <c r="E265"/>
    </row>
    <row r="266" ht="15">
      <c r="E266"/>
    </row>
    <row r="267" ht="15">
      <c r="E267"/>
    </row>
    <row r="268" ht="15">
      <c r="E268"/>
    </row>
    <row r="269" ht="15">
      <c r="E269"/>
    </row>
    <row r="270" ht="15">
      <c r="E270"/>
    </row>
    <row r="271" ht="15">
      <c r="E271"/>
    </row>
    <row r="272" ht="15">
      <c r="E272"/>
    </row>
    <row r="273" ht="15">
      <c r="E273"/>
    </row>
    <row r="274" ht="15">
      <c r="E274"/>
    </row>
    <row r="275" ht="15">
      <c r="E275"/>
    </row>
    <row r="276" ht="15">
      <c r="E276"/>
    </row>
    <row r="277" ht="15">
      <c r="E277"/>
    </row>
    <row r="278" ht="15">
      <c r="E278"/>
    </row>
    <row r="279" ht="15">
      <c r="E279"/>
    </row>
    <row r="280" ht="15">
      <c r="E280"/>
    </row>
    <row r="281" ht="15">
      <c r="E281"/>
    </row>
    <row r="282" ht="15">
      <c r="E282"/>
    </row>
    <row r="283" ht="15">
      <c r="E283"/>
    </row>
    <row r="284" ht="15">
      <c r="E284"/>
    </row>
    <row r="285" ht="15">
      <c r="E285"/>
    </row>
    <row r="286" ht="15">
      <c r="E286"/>
    </row>
    <row r="287" ht="15">
      <c r="E287"/>
    </row>
    <row r="288" ht="15">
      <c r="E288"/>
    </row>
    <row r="289" ht="15">
      <c r="E289"/>
    </row>
    <row r="290" ht="15">
      <c r="E290"/>
    </row>
    <row r="291" ht="15">
      <c r="E291"/>
    </row>
    <row r="292" ht="15">
      <c r="E292"/>
    </row>
    <row r="293" ht="15">
      <c r="E293"/>
    </row>
    <row r="294" ht="15">
      <c r="E294"/>
    </row>
    <row r="295" ht="15">
      <c r="E295"/>
    </row>
    <row r="296" ht="15">
      <c r="E296"/>
    </row>
    <row r="297" ht="15">
      <c r="E297"/>
    </row>
    <row r="298" ht="15">
      <c r="E298"/>
    </row>
    <row r="299" ht="15">
      <c r="E299"/>
    </row>
    <row r="300" ht="15">
      <c r="E300"/>
    </row>
    <row r="301" ht="15">
      <c r="E301"/>
    </row>
    <row r="302" ht="15">
      <c r="E302"/>
    </row>
    <row r="303" ht="15">
      <c r="E303"/>
    </row>
    <row r="304" ht="15">
      <c r="E304"/>
    </row>
    <row r="305" ht="15">
      <c r="E305"/>
    </row>
    <row r="306" ht="15">
      <c r="E306"/>
    </row>
    <row r="307" ht="15">
      <c r="E307"/>
    </row>
    <row r="308" ht="15">
      <c r="E308"/>
    </row>
  </sheetData>
  <sheetProtection selectLockedCells="1" selectUnlockedCells="1"/>
  <mergeCells count="1">
    <mergeCell ref="A7:D7"/>
  </mergeCells>
  <printOptions/>
  <pageMargins left="0.5902777777777778" right="0.39375" top="0.5902777777777778" bottom="0.5902777777777778" header="0.5118055555555555" footer="0.5118055555555555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Маргарита</cp:lastModifiedBy>
  <cp:lastPrinted>2016-12-29T12:11:55Z</cp:lastPrinted>
  <dcterms:created xsi:type="dcterms:W3CDTF">2015-03-03T08:02:55Z</dcterms:created>
  <dcterms:modified xsi:type="dcterms:W3CDTF">2016-12-29T12:12:05Z</dcterms:modified>
  <cp:category/>
  <cp:version/>
  <cp:contentType/>
  <cp:contentStatus/>
</cp:coreProperties>
</file>